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Sistema de Salud\cuadros sin actualizar\Anuales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J43" i="1" l="1"/>
  <c r="I43" i="1"/>
  <c r="H43" i="1"/>
  <c r="D43" i="1"/>
  <c r="D42" i="1"/>
  <c r="G43" i="1" l="1"/>
  <c r="G42" i="1"/>
  <c r="I42" i="1" l="1"/>
  <c r="J42" i="1" s="1"/>
  <c r="H42" i="1"/>
  <c r="F42" i="1" l="1"/>
  <c r="E42" i="1"/>
  <c r="I35" i="1" l="1"/>
  <c r="H35" i="1"/>
  <c r="J35" i="1" s="1"/>
  <c r="G35" i="1"/>
  <c r="D35" i="1"/>
  <c r="I34" i="1"/>
  <c r="H34" i="1"/>
  <c r="J34" i="1" s="1"/>
  <c r="G34" i="1"/>
  <c r="D34" i="1"/>
  <c r="I33" i="1"/>
  <c r="H33" i="1"/>
  <c r="G33" i="1"/>
  <c r="D33" i="1"/>
  <c r="I32" i="1"/>
  <c r="H32" i="1"/>
  <c r="J32" i="1" s="1"/>
  <c r="G32" i="1"/>
  <c r="D32" i="1"/>
  <c r="I31" i="1"/>
  <c r="H31" i="1"/>
  <c r="J31" i="1" s="1"/>
  <c r="G31" i="1"/>
  <c r="D31" i="1"/>
  <c r="I30" i="1"/>
  <c r="H30" i="1"/>
  <c r="G30" i="1"/>
  <c r="D30" i="1"/>
  <c r="I29" i="1"/>
  <c r="H29" i="1"/>
  <c r="J29" i="1" s="1"/>
  <c r="G29" i="1"/>
  <c r="D29" i="1"/>
  <c r="I28" i="1"/>
  <c r="H28" i="1"/>
  <c r="G28" i="1"/>
  <c r="D28" i="1"/>
  <c r="I27" i="1"/>
  <c r="H27" i="1"/>
  <c r="J27" i="1" s="1"/>
  <c r="G27" i="1"/>
  <c r="D27" i="1"/>
  <c r="I26" i="1"/>
  <c r="H26" i="1"/>
  <c r="G26" i="1"/>
  <c r="D26" i="1"/>
  <c r="I25" i="1"/>
  <c r="H25" i="1"/>
  <c r="G25" i="1"/>
  <c r="D25" i="1"/>
  <c r="I24" i="1"/>
  <c r="H24" i="1"/>
  <c r="G24" i="1"/>
  <c r="D24" i="1"/>
  <c r="I23" i="1"/>
  <c r="H23" i="1"/>
  <c r="J23" i="1" s="1"/>
  <c r="G23" i="1"/>
  <c r="D23" i="1"/>
  <c r="I22" i="1"/>
  <c r="H22" i="1"/>
  <c r="G22" i="1"/>
  <c r="D22" i="1"/>
  <c r="I21" i="1"/>
  <c r="H21" i="1"/>
  <c r="J21" i="1" s="1"/>
  <c r="G21" i="1"/>
  <c r="D21" i="1"/>
  <c r="I20" i="1"/>
  <c r="H20" i="1"/>
  <c r="G20" i="1"/>
  <c r="D20" i="1"/>
  <c r="I19" i="1"/>
  <c r="H19" i="1"/>
  <c r="J19" i="1" s="1"/>
  <c r="G19" i="1"/>
  <c r="D19" i="1"/>
  <c r="I18" i="1"/>
  <c r="H18" i="1"/>
  <c r="G18" i="1"/>
  <c r="D18" i="1"/>
  <c r="I17" i="1"/>
  <c r="H17" i="1"/>
  <c r="J17" i="1" s="1"/>
  <c r="G17" i="1"/>
  <c r="D17" i="1"/>
  <c r="I16" i="1"/>
  <c r="H16" i="1"/>
  <c r="G16" i="1"/>
  <c r="D16" i="1"/>
  <c r="I15" i="1"/>
  <c r="H15" i="1"/>
  <c r="G15" i="1"/>
  <c r="D15" i="1"/>
  <c r="I14" i="1"/>
  <c r="H14" i="1"/>
  <c r="G14" i="1"/>
  <c r="D14" i="1"/>
  <c r="I13" i="1"/>
  <c r="H13" i="1"/>
  <c r="J13" i="1" s="1"/>
  <c r="G13" i="1"/>
  <c r="D13" i="1"/>
  <c r="I12" i="1"/>
  <c r="H12" i="1"/>
  <c r="G12" i="1"/>
  <c r="D12" i="1"/>
  <c r="I11" i="1"/>
  <c r="H11" i="1"/>
  <c r="J11" i="1" s="1"/>
  <c r="G11" i="1"/>
  <c r="D11" i="1"/>
  <c r="I10" i="1"/>
  <c r="H10" i="1"/>
  <c r="G10" i="1"/>
  <c r="D10" i="1"/>
  <c r="I9" i="1"/>
  <c r="H9" i="1"/>
  <c r="J9" i="1" s="1"/>
  <c r="G9" i="1"/>
  <c r="D9" i="1"/>
  <c r="I8" i="1"/>
  <c r="H8" i="1"/>
  <c r="J8" i="1" s="1"/>
  <c r="D8" i="1"/>
  <c r="J24" i="1" l="1"/>
  <c r="J16" i="1"/>
  <c r="J15" i="1"/>
  <c r="J26" i="1"/>
  <c r="J20" i="1"/>
  <c r="J22" i="1"/>
  <c r="J33" i="1"/>
  <c r="J12" i="1"/>
  <c r="J14" i="1"/>
  <c r="J25" i="1"/>
  <c r="J18" i="1"/>
  <c r="J10" i="1"/>
  <c r="J28" i="1"/>
  <c r="J30" i="1"/>
</calcChain>
</file>

<file path=xl/sharedStrings.xml><?xml version="1.0" encoding="utf-8"?>
<sst xmlns="http://schemas.openxmlformats.org/spreadsheetml/2006/main" count="52" uniqueCount="31">
  <si>
    <t>-</t>
  </si>
  <si>
    <t>Número</t>
  </si>
  <si>
    <t>$</t>
  </si>
  <si>
    <t>Año</t>
  </si>
  <si>
    <t>M$</t>
  </si>
  <si>
    <t>%</t>
  </si>
  <si>
    <t>Monto</t>
  </si>
  <si>
    <t>PIB</t>
  </si>
  <si>
    <t>pagado</t>
  </si>
  <si>
    <t>CUADRO Nº 2.6</t>
  </si>
  <si>
    <t>SUBSIDIOS POR INCAPACIDAD LABORAL PAGADOS EN SISTEMA ESTATAL Y PRIVADO</t>
  </si>
  <si>
    <t>Sistema estatal (1)</t>
  </si>
  <si>
    <t>Sistema privado (2)</t>
  </si>
  <si>
    <t>Total del sistema</t>
  </si>
  <si>
    <t>Promedio</t>
  </si>
  <si>
    <t>de días</t>
  </si>
  <si>
    <t>día</t>
  </si>
  <si>
    <t>pagados</t>
  </si>
  <si>
    <t>(1)  Incluye pagos efectuados por las CCAF por cuenta de FONASA.</t>
  </si>
  <si>
    <t>(2) Estimación CIEDESS para el sistema ISAPRE, años 1981 a 1985 con base en la evolución del número de días pagados, remunaración promedio y número de cotizantes.</t>
  </si>
  <si>
    <t>Fuentes:</t>
  </si>
  <si>
    <t xml:space="preserve">Boletines anuales, superintendencia de seguridad social </t>
  </si>
  <si>
    <t>Boletines anuales, superintendencia de ISAPRE</t>
  </si>
  <si>
    <t>n/d</t>
  </si>
  <si>
    <t xml:space="preserve">Fuente:  </t>
  </si>
  <si>
    <t>Elaboración CIEDESS con datos de SUSESO y SAFP</t>
  </si>
  <si>
    <t>NOTAS:</t>
  </si>
  <si>
    <t>(b)</t>
  </si>
  <si>
    <t xml:space="preserve">(a) </t>
  </si>
  <si>
    <t>Los subsidios por incapacidad laboral pagados por el sistema estatal incluyen gastos de licencias médicas de origen común y los gastos en subsidios maternales pagados por la Subsecretaria de Salud Pública y por las CCAF a cuenta de FONASA</t>
  </si>
  <si>
    <t xml:space="preserve">Los subsidios por incapacidad laboral pagados por el sistema privado inluyen solo gastos en licencias médicas de cargo de las isapres.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</si>
</sst>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1" fontId="6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3" borderId="0" xfId="0" applyFont="1" applyFill="1" applyAlignment="1"/>
    <xf numFmtId="0" fontId="0" fillId="5" borderId="0" xfId="0" applyFont="1" applyFill="1" applyAlignment="1"/>
    <xf numFmtId="0" fontId="1" fillId="6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vertical="top"/>
    </xf>
    <xf numFmtId="0" fontId="5" fillId="5" borderId="0" xfId="1" applyFont="1" applyFill="1" applyBorder="1" applyAlignment="1" applyProtection="1">
      <alignment vertical="center"/>
    </xf>
    <xf numFmtId="0" fontId="2" fillId="6" borderId="0" xfId="0" applyFont="1" applyFill="1" applyAlignment="1">
      <alignment vertical="top"/>
    </xf>
    <xf numFmtId="0" fontId="1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4" fontId="2" fillId="6" borderId="0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vertical="center"/>
    </xf>
    <xf numFmtId="4" fontId="2" fillId="6" borderId="0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49" fontId="2" fillId="6" borderId="0" xfId="0" applyNumberFormat="1" applyFont="1" applyFill="1" applyAlignment="1">
      <alignment vertical="center"/>
    </xf>
    <xf numFmtId="41" fontId="7" fillId="5" borderId="0" xfId="2" applyFont="1" applyFill="1" applyBorder="1"/>
    <xf numFmtId="3" fontId="9" fillId="4" borderId="0" xfId="3" applyNumberFormat="1" applyFont="1" applyFill="1" applyBorder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/>
    </xf>
    <xf numFmtId="164" fontId="0" fillId="5" borderId="0" xfId="4" applyNumberFormat="1" applyFont="1" applyFill="1" applyAlignment="1"/>
    <xf numFmtId="0" fontId="2" fillId="6" borderId="0" xfId="0" applyFont="1" applyFill="1" applyAlignment="1">
      <alignment horizontal="left" vertical="top" wrapText="1"/>
    </xf>
  </cellXfs>
  <cellStyles count="5">
    <cellStyle name="Hipervínculo" xfId="1" builtinId="8"/>
    <cellStyle name="Millares" xfId="4" builtinId="3"/>
    <cellStyle name="Millares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114300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99822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pane ySplit="7" topLeftCell="A41" activePane="bottomLeft" state="frozen"/>
      <selection pane="bottomLeft" activeCell="B55" sqref="B55"/>
    </sheetView>
  </sheetViews>
  <sheetFormatPr baseColWidth="10" defaultColWidth="11.42578125" defaultRowHeight="15" x14ac:dyDescent="0.25"/>
  <cols>
    <col min="1" max="1" width="8.85546875" style="1" customWidth="1"/>
    <col min="2" max="2" width="12.28515625" style="1" customWidth="1"/>
    <col min="3" max="3" width="11" style="1" customWidth="1"/>
    <col min="4" max="4" width="9.5703125" style="1" bestFit="1" customWidth="1"/>
    <col min="5" max="5" width="11.28515625" style="1" bestFit="1" customWidth="1"/>
    <col min="6" max="6" width="11.5703125" style="1" bestFit="1" customWidth="1"/>
    <col min="7" max="7" width="9.5703125" style="1" bestFit="1" customWidth="1"/>
    <col min="8" max="8" width="13.42578125" style="1" customWidth="1"/>
    <col min="9" max="9" width="11.28515625" style="1" customWidth="1"/>
    <col min="10" max="10" width="9.5703125" style="1" bestFit="1" customWidth="1"/>
    <col min="11" max="11" width="6.7109375" style="1" bestFit="1" customWidth="1"/>
    <col min="12" max="12" width="20.42578125" style="1" customWidth="1"/>
    <col min="13" max="254" width="11.42578125" style="1"/>
    <col min="255" max="255" width="8.85546875" style="1" customWidth="1"/>
    <col min="256" max="256" width="12.28515625" style="1" customWidth="1"/>
    <col min="257" max="257" width="11" style="1" customWidth="1"/>
    <col min="258" max="258" width="9.5703125" style="1" bestFit="1" customWidth="1"/>
    <col min="259" max="259" width="11.28515625" style="1" bestFit="1" customWidth="1"/>
    <col min="260" max="260" width="10.28515625" style="1" bestFit="1" customWidth="1"/>
    <col min="261" max="261" width="9.5703125" style="1" bestFit="1" customWidth="1"/>
    <col min="262" max="262" width="13.42578125" style="1" customWidth="1"/>
    <col min="263" max="263" width="11.28515625" style="1" customWidth="1"/>
    <col min="264" max="264" width="9.5703125" style="1" bestFit="1" customWidth="1"/>
    <col min="265" max="265" width="6.7109375" style="1" bestFit="1" customWidth="1"/>
    <col min="266" max="510" width="11.42578125" style="1"/>
    <col min="511" max="511" width="8.85546875" style="1" customWidth="1"/>
    <col min="512" max="512" width="12.28515625" style="1" customWidth="1"/>
    <col min="513" max="513" width="11" style="1" customWidth="1"/>
    <col min="514" max="514" width="9.5703125" style="1" bestFit="1" customWidth="1"/>
    <col min="515" max="515" width="11.28515625" style="1" bestFit="1" customWidth="1"/>
    <col min="516" max="516" width="10.28515625" style="1" bestFit="1" customWidth="1"/>
    <col min="517" max="517" width="9.5703125" style="1" bestFit="1" customWidth="1"/>
    <col min="518" max="518" width="13.42578125" style="1" customWidth="1"/>
    <col min="519" max="519" width="11.28515625" style="1" customWidth="1"/>
    <col min="520" max="520" width="9.5703125" style="1" bestFit="1" customWidth="1"/>
    <col min="521" max="521" width="6.7109375" style="1" bestFit="1" customWidth="1"/>
    <col min="522" max="766" width="11.42578125" style="1"/>
    <col min="767" max="767" width="8.85546875" style="1" customWidth="1"/>
    <col min="768" max="768" width="12.28515625" style="1" customWidth="1"/>
    <col min="769" max="769" width="11" style="1" customWidth="1"/>
    <col min="770" max="770" width="9.5703125" style="1" bestFit="1" customWidth="1"/>
    <col min="771" max="771" width="11.28515625" style="1" bestFit="1" customWidth="1"/>
    <col min="772" max="772" width="10.28515625" style="1" bestFit="1" customWidth="1"/>
    <col min="773" max="773" width="9.5703125" style="1" bestFit="1" customWidth="1"/>
    <col min="774" max="774" width="13.42578125" style="1" customWidth="1"/>
    <col min="775" max="775" width="11.28515625" style="1" customWidth="1"/>
    <col min="776" max="776" width="9.5703125" style="1" bestFit="1" customWidth="1"/>
    <col min="777" max="777" width="6.7109375" style="1" bestFit="1" customWidth="1"/>
    <col min="778" max="1022" width="11.42578125" style="1"/>
    <col min="1023" max="1023" width="8.85546875" style="1" customWidth="1"/>
    <col min="1024" max="1024" width="12.28515625" style="1" customWidth="1"/>
    <col min="1025" max="1025" width="11" style="1" customWidth="1"/>
    <col min="1026" max="1026" width="9.5703125" style="1" bestFit="1" customWidth="1"/>
    <col min="1027" max="1027" width="11.28515625" style="1" bestFit="1" customWidth="1"/>
    <col min="1028" max="1028" width="10.28515625" style="1" bestFit="1" customWidth="1"/>
    <col min="1029" max="1029" width="9.5703125" style="1" bestFit="1" customWidth="1"/>
    <col min="1030" max="1030" width="13.42578125" style="1" customWidth="1"/>
    <col min="1031" max="1031" width="11.28515625" style="1" customWidth="1"/>
    <col min="1032" max="1032" width="9.5703125" style="1" bestFit="1" customWidth="1"/>
    <col min="1033" max="1033" width="6.7109375" style="1" bestFit="1" customWidth="1"/>
    <col min="1034" max="1278" width="11.42578125" style="1"/>
    <col min="1279" max="1279" width="8.85546875" style="1" customWidth="1"/>
    <col min="1280" max="1280" width="12.28515625" style="1" customWidth="1"/>
    <col min="1281" max="1281" width="11" style="1" customWidth="1"/>
    <col min="1282" max="1282" width="9.5703125" style="1" bestFit="1" customWidth="1"/>
    <col min="1283" max="1283" width="11.28515625" style="1" bestFit="1" customWidth="1"/>
    <col min="1284" max="1284" width="10.28515625" style="1" bestFit="1" customWidth="1"/>
    <col min="1285" max="1285" width="9.5703125" style="1" bestFit="1" customWidth="1"/>
    <col min="1286" max="1286" width="13.42578125" style="1" customWidth="1"/>
    <col min="1287" max="1287" width="11.28515625" style="1" customWidth="1"/>
    <col min="1288" max="1288" width="9.5703125" style="1" bestFit="1" customWidth="1"/>
    <col min="1289" max="1289" width="6.7109375" style="1" bestFit="1" customWidth="1"/>
    <col min="1290" max="1534" width="11.42578125" style="1"/>
    <col min="1535" max="1535" width="8.85546875" style="1" customWidth="1"/>
    <col min="1536" max="1536" width="12.28515625" style="1" customWidth="1"/>
    <col min="1537" max="1537" width="11" style="1" customWidth="1"/>
    <col min="1538" max="1538" width="9.5703125" style="1" bestFit="1" customWidth="1"/>
    <col min="1539" max="1539" width="11.28515625" style="1" bestFit="1" customWidth="1"/>
    <col min="1540" max="1540" width="10.28515625" style="1" bestFit="1" customWidth="1"/>
    <col min="1541" max="1541" width="9.5703125" style="1" bestFit="1" customWidth="1"/>
    <col min="1542" max="1542" width="13.42578125" style="1" customWidth="1"/>
    <col min="1543" max="1543" width="11.28515625" style="1" customWidth="1"/>
    <col min="1544" max="1544" width="9.5703125" style="1" bestFit="1" customWidth="1"/>
    <col min="1545" max="1545" width="6.7109375" style="1" bestFit="1" customWidth="1"/>
    <col min="1546" max="1790" width="11.42578125" style="1"/>
    <col min="1791" max="1791" width="8.85546875" style="1" customWidth="1"/>
    <col min="1792" max="1792" width="12.28515625" style="1" customWidth="1"/>
    <col min="1793" max="1793" width="11" style="1" customWidth="1"/>
    <col min="1794" max="1794" width="9.5703125" style="1" bestFit="1" customWidth="1"/>
    <col min="1795" max="1795" width="11.28515625" style="1" bestFit="1" customWidth="1"/>
    <col min="1796" max="1796" width="10.28515625" style="1" bestFit="1" customWidth="1"/>
    <col min="1797" max="1797" width="9.5703125" style="1" bestFit="1" customWidth="1"/>
    <col min="1798" max="1798" width="13.42578125" style="1" customWidth="1"/>
    <col min="1799" max="1799" width="11.28515625" style="1" customWidth="1"/>
    <col min="1800" max="1800" width="9.5703125" style="1" bestFit="1" customWidth="1"/>
    <col min="1801" max="1801" width="6.7109375" style="1" bestFit="1" customWidth="1"/>
    <col min="1802" max="2046" width="11.42578125" style="1"/>
    <col min="2047" max="2047" width="8.85546875" style="1" customWidth="1"/>
    <col min="2048" max="2048" width="12.28515625" style="1" customWidth="1"/>
    <col min="2049" max="2049" width="11" style="1" customWidth="1"/>
    <col min="2050" max="2050" width="9.5703125" style="1" bestFit="1" customWidth="1"/>
    <col min="2051" max="2051" width="11.28515625" style="1" bestFit="1" customWidth="1"/>
    <col min="2052" max="2052" width="10.28515625" style="1" bestFit="1" customWidth="1"/>
    <col min="2053" max="2053" width="9.5703125" style="1" bestFit="1" customWidth="1"/>
    <col min="2054" max="2054" width="13.42578125" style="1" customWidth="1"/>
    <col min="2055" max="2055" width="11.28515625" style="1" customWidth="1"/>
    <col min="2056" max="2056" width="9.5703125" style="1" bestFit="1" customWidth="1"/>
    <col min="2057" max="2057" width="6.7109375" style="1" bestFit="1" customWidth="1"/>
    <col min="2058" max="2302" width="11.42578125" style="1"/>
    <col min="2303" max="2303" width="8.85546875" style="1" customWidth="1"/>
    <col min="2304" max="2304" width="12.28515625" style="1" customWidth="1"/>
    <col min="2305" max="2305" width="11" style="1" customWidth="1"/>
    <col min="2306" max="2306" width="9.5703125" style="1" bestFit="1" customWidth="1"/>
    <col min="2307" max="2307" width="11.28515625" style="1" bestFit="1" customWidth="1"/>
    <col min="2308" max="2308" width="10.28515625" style="1" bestFit="1" customWidth="1"/>
    <col min="2309" max="2309" width="9.5703125" style="1" bestFit="1" customWidth="1"/>
    <col min="2310" max="2310" width="13.42578125" style="1" customWidth="1"/>
    <col min="2311" max="2311" width="11.28515625" style="1" customWidth="1"/>
    <col min="2312" max="2312" width="9.5703125" style="1" bestFit="1" customWidth="1"/>
    <col min="2313" max="2313" width="6.7109375" style="1" bestFit="1" customWidth="1"/>
    <col min="2314" max="2558" width="11.42578125" style="1"/>
    <col min="2559" max="2559" width="8.85546875" style="1" customWidth="1"/>
    <col min="2560" max="2560" width="12.28515625" style="1" customWidth="1"/>
    <col min="2561" max="2561" width="11" style="1" customWidth="1"/>
    <col min="2562" max="2562" width="9.5703125" style="1" bestFit="1" customWidth="1"/>
    <col min="2563" max="2563" width="11.28515625" style="1" bestFit="1" customWidth="1"/>
    <col min="2564" max="2564" width="10.28515625" style="1" bestFit="1" customWidth="1"/>
    <col min="2565" max="2565" width="9.5703125" style="1" bestFit="1" customWidth="1"/>
    <col min="2566" max="2566" width="13.42578125" style="1" customWidth="1"/>
    <col min="2567" max="2567" width="11.28515625" style="1" customWidth="1"/>
    <col min="2568" max="2568" width="9.5703125" style="1" bestFit="1" customWidth="1"/>
    <col min="2569" max="2569" width="6.7109375" style="1" bestFit="1" customWidth="1"/>
    <col min="2570" max="2814" width="11.42578125" style="1"/>
    <col min="2815" max="2815" width="8.85546875" style="1" customWidth="1"/>
    <col min="2816" max="2816" width="12.28515625" style="1" customWidth="1"/>
    <col min="2817" max="2817" width="11" style="1" customWidth="1"/>
    <col min="2818" max="2818" width="9.5703125" style="1" bestFit="1" customWidth="1"/>
    <col min="2819" max="2819" width="11.28515625" style="1" bestFit="1" customWidth="1"/>
    <col min="2820" max="2820" width="10.28515625" style="1" bestFit="1" customWidth="1"/>
    <col min="2821" max="2821" width="9.5703125" style="1" bestFit="1" customWidth="1"/>
    <col min="2822" max="2822" width="13.42578125" style="1" customWidth="1"/>
    <col min="2823" max="2823" width="11.28515625" style="1" customWidth="1"/>
    <col min="2824" max="2824" width="9.5703125" style="1" bestFit="1" customWidth="1"/>
    <col min="2825" max="2825" width="6.7109375" style="1" bestFit="1" customWidth="1"/>
    <col min="2826" max="3070" width="11.42578125" style="1"/>
    <col min="3071" max="3071" width="8.85546875" style="1" customWidth="1"/>
    <col min="3072" max="3072" width="12.28515625" style="1" customWidth="1"/>
    <col min="3073" max="3073" width="11" style="1" customWidth="1"/>
    <col min="3074" max="3074" width="9.5703125" style="1" bestFit="1" customWidth="1"/>
    <col min="3075" max="3075" width="11.28515625" style="1" bestFit="1" customWidth="1"/>
    <col min="3076" max="3076" width="10.28515625" style="1" bestFit="1" customWidth="1"/>
    <col min="3077" max="3077" width="9.5703125" style="1" bestFit="1" customWidth="1"/>
    <col min="3078" max="3078" width="13.42578125" style="1" customWidth="1"/>
    <col min="3079" max="3079" width="11.28515625" style="1" customWidth="1"/>
    <col min="3080" max="3080" width="9.5703125" style="1" bestFit="1" customWidth="1"/>
    <col min="3081" max="3081" width="6.7109375" style="1" bestFit="1" customWidth="1"/>
    <col min="3082" max="3326" width="11.42578125" style="1"/>
    <col min="3327" max="3327" width="8.85546875" style="1" customWidth="1"/>
    <col min="3328" max="3328" width="12.28515625" style="1" customWidth="1"/>
    <col min="3329" max="3329" width="11" style="1" customWidth="1"/>
    <col min="3330" max="3330" width="9.5703125" style="1" bestFit="1" customWidth="1"/>
    <col min="3331" max="3331" width="11.28515625" style="1" bestFit="1" customWidth="1"/>
    <col min="3332" max="3332" width="10.28515625" style="1" bestFit="1" customWidth="1"/>
    <col min="3333" max="3333" width="9.5703125" style="1" bestFit="1" customWidth="1"/>
    <col min="3334" max="3334" width="13.42578125" style="1" customWidth="1"/>
    <col min="3335" max="3335" width="11.28515625" style="1" customWidth="1"/>
    <col min="3336" max="3336" width="9.5703125" style="1" bestFit="1" customWidth="1"/>
    <col min="3337" max="3337" width="6.7109375" style="1" bestFit="1" customWidth="1"/>
    <col min="3338" max="3582" width="11.42578125" style="1"/>
    <col min="3583" max="3583" width="8.85546875" style="1" customWidth="1"/>
    <col min="3584" max="3584" width="12.28515625" style="1" customWidth="1"/>
    <col min="3585" max="3585" width="11" style="1" customWidth="1"/>
    <col min="3586" max="3586" width="9.5703125" style="1" bestFit="1" customWidth="1"/>
    <col min="3587" max="3587" width="11.28515625" style="1" bestFit="1" customWidth="1"/>
    <col min="3588" max="3588" width="10.28515625" style="1" bestFit="1" customWidth="1"/>
    <col min="3589" max="3589" width="9.5703125" style="1" bestFit="1" customWidth="1"/>
    <col min="3590" max="3590" width="13.42578125" style="1" customWidth="1"/>
    <col min="3591" max="3591" width="11.28515625" style="1" customWidth="1"/>
    <col min="3592" max="3592" width="9.5703125" style="1" bestFit="1" customWidth="1"/>
    <col min="3593" max="3593" width="6.7109375" style="1" bestFit="1" customWidth="1"/>
    <col min="3594" max="3838" width="11.42578125" style="1"/>
    <col min="3839" max="3839" width="8.85546875" style="1" customWidth="1"/>
    <col min="3840" max="3840" width="12.28515625" style="1" customWidth="1"/>
    <col min="3841" max="3841" width="11" style="1" customWidth="1"/>
    <col min="3842" max="3842" width="9.5703125" style="1" bestFit="1" customWidth="1"/>
    <col min="3843" max="3843" width="11.28515625" style="1" bestFit="1" customWidth="1"/>
    <col min="3844" max="3844" width="10.28515625" style="1" bestFit="1" customWidth="1"/>
    <col min="3845" max="3845" width="9.5703125" style="1" bestFit="1" customWidth="1"/>
    <col min="3846" max="3846" width="13.42578125" style="1" customWidth="1"/>
    <col min="3847" max="3847" width="11.28515625" style="1" customWidth="1"/>
    <col min="3848" max="3848" width="9.5703125" style="1" bestFit="1" customWidth="1"/>
    <col min="3849" max="3849" width="6.7109375" style="1" bestFit="1" customWidth="1"/>
    <col min="3850" max="4094" width="11.42578125" style="1"/>
    <col min="4095" max="4095" width="8.85546875" style="1" customWidth="1"/>
    <col min="4096" max="4096" width="12.28515625" style="1" customWidth="1"/>
    <col min="4097" max="4097" width="11" style="1" customWidth="1"/>
    <col min="4098" max="4098" width="9.5703125" style="1" bestFit="1" customWidth="1"/>
    <col min="4099" max="4099" width="11.28515625" style="1" bestFit="1" customWidth="1"/>
    <col min="4100" max="4100" width="10.28515625" style="1" bestFit="1" customWidth="1"/>
    <col min="4101" max="4101" width="9.5703125" style="1" bestFit="1" customWidth="1"/>
    <col min="4102" max="4102" width="13.42578125" style="1" customWidth="1"/>
    <col min="4103" max="4103" width="11.28515625" style="1" customWidth="1"/>
    <col min="4104" max="4104" width="9.5703125" style="1" bestFit="1" customWidth="1"/>
    <col min="4105" max="4105" width="6.7109375" style="1" bestFit="1" customWidth="1"/>
    <col min="4106" max="4350" width="11.42578125" style="1"/>
    <col min="4351" max="4351" width="8.85546875" style="1" customWidth="1"/>
    <col min="4352" max="4352" width="12.28515625" style="1" customWidth="1"/>
    <col min="4353" max="4353" width="11" style="1" customWidth="1"/>
    <col min="4354" max="4354" width="9.5703125" style="1" bestFit="1" customWidth="1"/>
    <col min="4355" max="4355" width="11.28515625" style="1" bestFit="1" customWidth="1"/>
    <col min="4356" max="4356" width="10.28515625" style="1" bestFit="1" customWidth="1"/>
    <col min="4357" max="4357" width="9.5703125" style="1" bestFit="1" customWidth="1"/>
    <col min="4358" max="4358" width="13.42578125" style="1" customWidth="1"/>
    <col min="4359" max="4359" width="11.28515625" style="1" customWidth="1"/>
    <col min="4360" max="4360" width="9.5703125" style="1" bestFit="1" customWidth="1"/>
    <col min="4361" max="4361" width="6.7109375" style="1" bestFit="1" customWidth="1"/>
    <col min="4362" max="4606" width="11.42578125" style="1"/>
    <col min="4607" max="4607" width="8.85546875" style="1" customWidth="1"/>
    <col min="4608" max="4608" width="12.28515625" style="1" customWidth="1"/>
    <col min="4609" max="4609" width="11" style="1" customWidth="1"/>
    <col min="4610" max="4610" width="9.5703125" style="1" bestFit="1" customWidth="1"/>
    <col min="4611" max="4611" width="11.28515625" style="1" bestFit="1" customWidth="1"/>
    <col min="4612" max="4612" width="10.28515625" style="1" bestFit="1" customWidth="1"/>
    <col min="4613" max="4613" width="9.5703125" style="1" bestFit="1" customWidth="1"/>
    <col min="4614" max="4614" width="13.42578125" style="1" customWidth="1"/>
    <col min="4615" max="4615" width="11.28515625" style="1" customWidth="1"/>
    <col min="4616" max="4616" width="9.5703125" style="1" bestFit="1" customWidth="1"/>
    <col min="4617" max="4617" width="6.7109375" style="1" bestFit="1" customWidth="1"/>
    <col min="4618" max="4862" width="11.42578125" style="1"/>
    <col min="4863" max="4863" width="8.85546875" style="1" customWidth="1"/>
    <col min="4864" max="4864" width="12.28515625" style="1" customWidth="1"/>
    <col min="4865" max="4865" width="11" style="1" customWidth="1"/>
    <col min="4866" max="4866" width="9.5703125" style="1" bestFit="1" customWidth="1"/>
    <col min="4867" max="4867" width="11.28515625" style="1" bestFit="1" customWidth="1"/>
    <col min="4868" max="4868" width="10.28515625" style="1" bestFit="1" customWidth="1"/>
    <col min="4869" max="4869" width="9.5703125" style="1" bestFit="1" customWidth="1"/>
    <col min="4870" max="4870" width="13.42578125" style="1" customWidth="1"/>
    <col min="4871" max="4871" width="11.28515625" style="1" customWidth="1"/>
    <col min="4872" max="4872" width="9.5703125" style="1" bestFit="1" customWidth="1"/>
    <col min="4873" max="4873" width="6.7109375" style="1" bestFit="1" customWidth="1"/>
    <col min="4874" max="5118" width="11.42578125" style="1"/>
    <col min="5119" max="5119" width="8.85546875" style="1" customWidth="1"/>
    <col min="5120" max="5120" width="12.28515625" style="1" customWidth="1"/>
    <col min="5121" max="5121" width="11" style="1" customWidth="1"/>
    <col min="5122" max="5122" width="9.5703125" style="1" bestFit="1" customWidth="1"/>
    <col min="5123" max="5123" width="11.28515625" style="1" bestFit="1" customWidth="1"/>
    <col min="5124" max="5124" width="10.28515625" style="1" bestFit="1" customWidth="1"/>
    <col min="5125" max="5125" width="9.5703125" style="1" bestFit="1" customWidth="1"/>
    <col min="5126" max="5126" width="13.42578125" style="1" customWidth="1"/>
    <col min="5127" max="5127" width="11.28515625" style="1" customWidth="1"/>
    <col min="5128" max="5128" width="9.5703125" style="1" bestFit="1" customWidth="1"/>
    <col min="5129" max="5129" width="6.7109375" style="1" bestFit="1" customWidth="1"/>
    <col min="5130" max="5374" width="11.42578125" style="1"/>
    <col min="5375" max="5375" width="8.85546875" style="1" customWidth="1"/>
    <col min="5376" max="5376" width="12.28515625" style="1" customWidth="1"/>
    <col min="5377" max="5377" width="11" style="1" customWidth="1"/>
    <col min="5378" max="5378" width="9.5703125" style="1" bestFit="1" customWidth="1"/>
    <col min="5379" max="5379" width="11.28515625" style="1" bestFit="1" customWidth="1"/>
    <col min="5380" max="5380" width="10.28515625" style="1" bestFit="1" customWidth="1"/>
    <col min="5381" max="5381" width="9.5703125" style="1" bestFit="1" customWidth="1"/>
    <col min="5382" max="5382" width="13.42578125" style="1" customWidth="1"/>
    <col min="5383" max="5383" width="11.28515625" style="1" customWidth="1"/>
    <col min="5384" max="5384" width="9.5703125" style="1" bestFit="1" customWidth="1"/>
    <col min="5385" max="5385" width="6.7109375" style="1" bestFit="1" customWidth="1"/>
    <col min="5386" max="5630" width="11.42578125" style="1"/>
    <col min="5631" max="5631" width="8.85546875" style="1" customWidth="1"/>
    <col min="5632" max="5632" width="12.28515625" style="1" customWidth="1"/>
    <col min="5633" max="5633" width="11" style="1" customWidth="1"/>
    <col min="5634" max="5634" width="9.5703125" style="1" bestFit="1" customWidth="1"/>
    <col min="5635" max="5635" width="11.28515625" style="1" bestFit="1" customWidth="1"/>
    <col min="5636" max="5636" width="10.28515625" style="1" bestFit="1" customWidth="1"/>
    <col min="5637" max="5637" width="9.5703125" style="1" bestFit="1" customWidth="1"/>
    <col min="5638" max="5638" width="13.42578125" style="1" customWidth="1"/>
    <col min="5639" max="5639" width="11.28515625" style="1" customWidth="1"/>
    <col min="5640" max="5640" width="9.5703125" style="1" bestFit="1" customWidth="1"/>
    <col min="5641" max="5641" width="6.7109375" style="1" bestFit="1" customWidth="1"/>
    <col min="5642" max="5886" width="11.42578125" style="1"/>
    <col min="5887" max="5887" width="8.85546875" style="1" customWidth="1"/>
    <col min="5888" max="5888" width="12.28515625" style="1" customWidth="1"/>
    <col min="5889" max="5889" width="11" style="1" customWidth="1"/>
    <col min="5890" max="5890" width="9.5703125" style="1" bestFit="1" customWidth="1"/>
    <col min="5891" max="5891" width="11.28515625" style="1" bestFit="1" customWidth="1"/>
    <col min="5892" max="5892" width="10.28515625" style="1" bestFit="1" customWidth="1"/>
    <col min="5893" max="5893" width="9.5703125" style="1" bestFit="1" customWidth="1"/>
    <col min="5894" max="5894" width="13.42578125" style="1" customWidth="1"/>
    <col min="5895" max="5895" width="11.28515625" style="1" customWidth="1"/>
    <col min="5896" max="5896" width="9.5703125" style="1" bestFit="1" customWidth="1"/>
    <col min="5897" max="5897" width="6.7109375" style="1" bestFit="1" customWidth="1"/>
    <col min="5898" max="6142" width="11.42578125" style="1"/>
    <col min="6143" max="6143" width="8.85546875" style="1" customWidth="1"/>
    <col min="6144" max="6144" width="12.28515625" style="1" customWidth="1"/>
    <col min="6145" max="6145" width="11" style="1" customWidth="1"/>
    <col min="6146" max="6146" width="9.5703125" style="1" bestFit="1" customWidth="1"/>
    <col min="6147" max="6147" width="11.28515625" style="1" bestFit="1" customWidth="1"/>
    <col min="6148" max="6148" width="10.28515625" style="1" bestFit="1" customWidth="1"/>
    <col min="6149" max="6149" width="9.5703125" style="1" bestFit="1" customWidth="1"/>
    <col min="6150" max="6150" width="13.42578125" style="1" customWidth="1"/>
    <col min="6151" max="6151" width="11.28515625" style="1" customWidth="1"/>
    <col min="6152" max="6152" width="9.5703125" style="1" bestFit="1" customWidth="1"/>
    <col min="6153" max="6153" width="6.7109375" style="1" bestFit="1" customWidth="1"/>
    <col min="6154" max="6398" width="11.42578125" style="1"/>
    <col min="6399" max="6399" width="8.85546875" style="1" customWidth="1"/>
    <col min="6400" max="6400" width="12.28515625" style="1" customWidth="1"/>
    <col min="6401" max="6401" width="11" style="1" customWidth="1"/>
    <col min="6402" max="6402" width="9.5703125" style="1" bestFit="1" customWidth="1"/>
    <col min="6403" max="6403" width="11.28515625" style="1" bestFit="1" customWidth="1"/>
    <col min="6404" max="6404" width="10.28515625" style="1" bestFit="1" customWidth="1"/>
    <col min="6405" max="6405" width="9.5703125" style="1" bestFit="1" customWidth="1"/>
    <col min="6406" max="6406" width="13.42578125" style="1" customWidth="1"/>
    <col min="6407" max="6407" width="11.28515625" style="1" customWidth="1"/>
    <col min="6408" max="6408" width="9.5703125" style="1" bestFit="1" customWidth="1"/>
    <col min="6409" max="6409" width="6.7109375" style="1" bestFit="1" customWidth="1"/>
    <col min="6410" max="6654" width="11.42578125" style="1"/>
    <col min="6655" max="6655" width="8.85546875" style="1" customWidth="1"/>
    <col min="6656" max="6656" width="12.28515625" style="1" customWidth="1"/>
    <col min="6657" max="6657" width="11" style="1" customWidth="1"/>
    <col min="6658" max="6658" width="9.5703125" style="1" bestFit="1" customWidth="1"/>
    <col min="6659" max="6659" width="11.28515625" style="1" bestFit="1" customWidth="1"/>
    <col min="6660" max="6660" width="10.28515625" style="1" bestFit="1" customWidth="1"/>
    <col min="6661" max="6661" width="9.5703125" style="1" bestFit="1" customWidth="1"/>
    <col min="6662" max="6662" width="13.42578125" style="1" customWidth="1"/>
    <col min="6663" max="6663" width="11.28515625" style="1" customWidth="1"/>
    <col min="6664" max="6664" width="9.5703125" style="1" bestFit="1" customWidth="1"/>
    <col min="6665" max="6665" width="6.7109375" style="1" bestFit="1" customWidth="1"/>
    <col min="6666" max="6910" width="11.42578125" style="1"/>
    <col min="6911" max="6911" width="8.85546875" style="1" customWidth="1"/>
    <col min="6912" max="6912" width="12.28515625" style="1" customWidth="1"/>
    <col min="6913" max="6913" width="11" style="1" customWidth="1"/>
    <col min="6914" max="6914" width="9.5703125" style="1" bestFit="1" customWidth="1"/>
    <col min="6915" max="6915" width="11.28515625" style="1" bestFit="1" customWidth="1"/>
    <col min="6916" max="6916" width="10.28515625" style="1" bestFit="1" customWidth="1"/>
    <col min="6917" max="6917" width="9.5703125" style="1" bestFit="1" customWidth="1"/>
    <col min="6918" max="6918" width="13.42578125" style="1" customWidth="1"/>
    <col min="6919" max="6919" width="11.28515625" style="1" customWidth="1"/>
    <col min="6920" max="6920" width="9.5703125" style="1" bestFit="1" customWidth="1"/>
    <col min="6921" max="6921" width="6.7109375" style="1" bestFit="1" customWidth="1"/>
    <col min="6922" max="7166" width="11.42578125" style="1"/>
    <col min="7167" max="7167" width="8.85546875" style="1" customWidth="1"/>
    <col min="7168" max="7168" width="12.28515625" style="1" customWidth="1"/>
    <col min="7169" max="7169" width="11" style="1" customWidth="1"/>
    <col min="7170" max="7170" width="9.5703125" style="1" bestFit="1" customWidth="1"/>
    <col min="7171" max="7171" width="11.28515625" style="1" bestFit="1" customWidth="1"/>
    <col min="7172" max="7172" width="10.28515625" style="1" bestFit="1" customWidth="1"/>
    <col min="7173" max="7173" width="9.5703125" style="1" bestFit="1" customWidth="1"/>
    <col min="7174" max="7174" width="13.42578125" style="1" customWidth="1"/>
    <col min="7175" max="7175" width="11.28515625" style="1" customWidth="1"/>
    <col min="7176" max="7176" width="9.5703125" style="1" bestFit="1" customWidth="1"/>
    <col min="7177" max="7177" width="6.7109375" style="1" bestFit="1" customWidth="1"/>
    <col min="7178" max="7422" width="11.42578125" style="1"/>
    <col min="7423" max="7423" width="8.85546875" style="1" customWidth="1"/>
    <col min="7424" max="7424" width="12.28515625" style="1" customWidth="1"/>
    <col min="7425" max="7425" width="11" style="1" customWidth="1"/>
    <col min="7426" max="7426" width="9.5703125" style="1" bestFit="1" customWidth="1"/>
    <col min="7427" max="7427" width="11.28515625" style="1" bestFit="1" customWidth="1"/>
    <col min="7428" max="7428" width="10.28515625" style="1" bestFit="1" customWidth="1"/>
    <col min="7429" max="7429" width="9.5703125" style="1" bestFit="1" customWidth="1"/>
    <col min="7430" max="7430" width="13.42578125" style="1" customWidth="1"/>
    <col min="7431" max="7431" width="11.28515625" style="1" customWidth="1"/>
    <col min="7432" max="7432" width="9.5703125" style="1" bestFit="1" customWidth="1"/>
    <col min="7433" max="7433" width="6.7109375" style="1" bestFit="1" customWidth="1"/>
    <col min="7434" max="7678" width="11.42578125" style="1"/>
    <col min="7679" max="7679" width="8.85546875" style="1" customWidth="1"/>
    <col min="7680" max="7680" width="12.28515625" style="1" customWidth="1"/>
    <col min="7681" max="7681" width="11" style="1" customWidth="1"/>
    <col min="7682" max="7682" width="9.5703125" style="1" bestFit="1" customWidth="1"/>
    <col min="7683" max="7683" width="11.28515625" style="1" bestFit="1" customWidth="1"/>
    <col min="7684" max="7684" width="10.28515625" style="1" bestFit="1" customWidth="1"/>
    <col min="7685" max="7685" width="9.5703125" style="1" bestFit="1" customWidth="1"/>
    <col min="7686" max="7686" width="13.42578125" style="1" customWidth="1"/>
    <col min="7687" max="7687" width="11.28515625" style="1" customWidth="1"/>
    <col min="7688" max="7688" width="9.5703125" style="1" bestFit="1" customWidth="1"/>
    <col min="7689" max="7689" width="6.7109375" style="1" bestFit="1" customWidth="1"/>
    <col min="7690" max="7934" width="11.42578125" style="1"/>
    <col min="7935" max="7935" width="8.85546875" style="1" customWidth="1"/>
    <col min="7936" max="7936" width="12.28515625" style="1" customWidth="1"/>
    <col min="7937" max="7937" width="11" style="1" customWidth="1"/>
    <col min="7938" max="7938" width="9.5703125" style="1" bestFit="1" customWidth="1"/>
    <col min="7939" max="7939" width="11.28515625" style="1" bestFit="1" customWidth="1"/>
    <col min="7940" max="7940" width="10.28515625" style="1" bestFit="1" customWidth="1"/>
    <col min="7941" max="7941" width="9.5703125" style="1" bestFit="1" customWidth="1"/>
    <col min="7942" max="7942" width="13.42578125" style="1" customWidth="1"/>
    <col min="7943" max="7943" width="11.28515625" style="1" customWidth="1"/>
    <col min="7944" max="7944" width="9.5703125" style="1" bestFit="1" customWidth="1"/>
    <col min="7945" max="7945" width="6.7109375" style="1" bestFit="1" customWidth="1"/>
    <col min="7946" max="8190" width="11.42578125" style="1"/>
    <col min="8191" max="8191" width="8.85546875" style="1" customWidth="1"/>
    <col min="8192" max="8192" width="12.28515625" style="1" customWidth="1"/>
    <col min="8193" max="8193" width="11" style="1" customWidth="1"/>
    <col min="8194" max="8194" width="9.5703125" style="1" bestFit="1" customWidth="1"/>
    <col min="8195" max="8195" width="11.28515625" style="1" bestFit="1" customWidth="1"/>
    <col min="8196" max="8196" width="10.28515625" style="1" bestFit="1" customWidth="1"/>
    <col min="8197" max="8197" width="9.5703125" style="1" bestFit="1" customWidth="1"/>
    <col min="8198" max="8198" width="13.42578125" style="1" customWidth="1"/>
    <col min="8199" max="8199" width="11.28515625" style="1" customWidth="1"/>
    <col min="8200" max="8200" width="9.5703125" style="1" bestFit="1" customWidth="1"/>
    <col min="8201" max="8201" width="6.7109375" style="1" bestFit="1" customWidth="1"/>
    <col min="8202" max="8446" width="11.42578125" style="1"/>
    <col min="8447" max="8447" width="8.85546875" style="1" customWidth="1"/>
    <col min="8448" max="8448" width="12.28515625" style="1" customWidth="1"/>
    <col min="8449" max="8449" width="11" style="1" customWidth="1"/>
    <col min="8450" max="8450" width="9.5703125" style="1" bestFit="1" customWidth="1"/>
    <col min="8451" max="8451" width="11.28515625" style="1" bestFit="1" customWidth="1"/>
    <col min="8452" max="8452" width="10.28515625" style="1" bestFit="1" customWidth="1"/>
    <col min="8453" max="8453" width="9.5703125" style="1" bestFit="1" customWidth="1"/>
    <col min="8454" max="8454" width="13.42578125" style="1" customWidth="1"/>
    <col min="8455" max="8455" width="11.28515625" style="1" customWidth="1"/>
    <col min="8456" max="8456" width="9.5703125" style="1" bestFit="1" customWidth="1"/>
    <col min="8457" max="8457" width="6.7109375" style="1" bestFit="1" customWidth="1"/>
    <col min="8458" max="8702" width="11.42578125" style="1"/>
    <col min="8703" max="8703" width="8.85546875" style="1" customWidth="1"/>
    <col min="8704" max="8704" width="12.28515625" style="1" customWidth="1"/>
    <col min="8705" max="8705" width="11" style="1" customWidth="1"/>
    <col min="8706" max="8706" width="9.5703125" style="1" bestFit="1" customWidth="1"/>
    <col min="8707" max="8707" width="11.28515625" style="1" bestFit="1" customWidth="1"/>
    <col min="8708" max="8708" width="10.28515625" style="1" bestFit="1" customWidth="1"/>
    <col min="8709" max="8709" width="9.5703125" style="1" bestFit="1" customWidth="1"/>
    <col min="8710" max="8710" width="13.42578125" style="1" customWidth="1"/>
    <col min="8711" max="8711" width="11.28515625" style="1" customWidth="1"/>
    <col min="8712" max="8712" width="9.5703125" style="1" bestFit="1" customWidth="1"/>
    <col min="8713" max="8713" width="6.7109375" style="1" bestFit="1" customWidth="1"/>
    <col min="8714" max="8958" width="11.42578125" style="1"/>
    <col min="8959" max="8959" width="8.85546875" style="1" customWidth="1"/>
    <col min="8960" max="8960" width="12.28515625" style="1" customWidth="1"/>
    <col min="8961" max="8961" width="11" style="1" customWidth="1"/>
    <col min="8962" max="8962" width="9.5703125" style="1" bestFit="1" customWidth="1"/>
    <col min="8963" max="8963" width="11.28515625" style="1" bestFit="1" customWidth="1"/>
    <col min="8964" max="8964" width="10.28515625" style="1" bestFit="1" customWidth="1"/>
    <col min="8965" max="8965" width="9.5703125" style="1" bestFit="1" customWidth="1"/>
    <col min="8966" max="8966" width="13.42578125" style="1" customWidth="1"/>
    <col min="8967" max="8967" width="11.28515625" style="1" customWidth="1"/>
    <col min="8968" max="8968" width="9.5703125" style="1" bestFit="1" customWidth="1"/>
    <col min="8969" max="8969" width="6.7109375" style="1" bestFit="1" customWidth="1"/>
    <col min="8970" max="9214" width="11.42578125" style="1"/>
    <col min="9215" max="9215" width="8.85546875" style="1" customWidth="1"/>
    <col min="9216" max="9216" width="12.28515625" style="1" customWidth="1"/>
    <col min="9217" max="9217" width="11" style="1" customWidth="1"/>
    <col min="9218" max="9218" width="9.5703125" style="1" bestFit="1" customWidth="1"/>
    <col min="9219" max="9219" width="11.28515625" style="1" bestFit="1" customWidth="1"/>
    <col min="9220" max="9220" width="10.28515625" style="1" bestFit="1" customWidth="1"/>
    <col min="9221" max="9221" width="9.5703125" style="1" bestFit="1" customWidth="1"/>
    <col min="9222" max="9222" width="13.42578125" style="1" customWidth="1"/>
    <col min="9223" max="9223" width="11.28515625" style="1" customWidth="1"/>
    <col min="9224" max="9224" width="9.5703125" style="1" bestFit="1" customWidth="1"/>
    <col min="9225" max="9225" width="6.7109375" style="1" bestFit="1" customWidth="1"/>
    <col min="9226" max="9470" width="11.42578125" style="1"/>
    <col min="9471" max="9471" width="8.85546875" style="1" customWidth="1"/>
    <col min="9472" max="9472" width="12.28515625" style="1" customWidth="1"/>
    <col min="9473" max="9473" width="11" style="1" customWidth="1"/>
    <col min="9474" max="9474" width="9.5703125" style="1" bestFit="1" customWidth="1"/>
    <col min="9475" max="9475" width="11.28515625" style="1" bestFit="1" customWidth="1"/>
    <col min="9476" max="9476" width="10.28515625" style="1" bestFit="1" customWidth="1"/>
    <col min="9477" max="9477" width="9.5703125" style="1" bestFit="1" customWidth="1"/>
    <col min="9478" max="9478" width="13.42578125" style="1" customWidth="1"/>
    <col min="9479" max="9479" width="11.28515625" style="1" customWidth="1"/>
    <col min="9480" max="9480" width="9.5703125" style="1" bestFit="1" customWidth="1"/>
    <col min="9481" max="9481" width="6.7109375" style="1" bestFit="1" customWidth="1"/>
    <col min="9482" max="9726" width="11.42578125" style="1"/>
    <col min="9727" max="9727" width="8.85546875" style="1" customWidth="1"/>
    <col min="9728" max="9728" width="12.28515625" style="1" customWidth="1"/>
    <col min="9729" max="9729" width="11" style="1" customWidth="1"/>
    <col min="9730" max="9730" width="9.5703125" style="1" bestFit="1" customWidth="1"/>
    <col min="9731" max="9731" width="11.28515625" style="1" bestFit="1" customWidth="1"/>
    <col min="9732" max="9732" width="10.28515625" style="1" bestFit="1" customWidth="1"/>
    <col min="9733" max="9733" width="9.5703125" style="1" bestFit="1" customWidth="1"/>
    <col min="9734" max="9734" width="13.42578125" style="1" customWidth="1"/>
    <col min="9735" max="9735" width="11.28515625" style="1" customWidth="1"/>
    <col min="9736" max="9736" width="9.5703125" style="1" bestFit="1" customWidth="1"/>
    <col min="9737" max="9737" width="6.7109375" style="1" bestFit="1" customWidth="1"/>
    <col min="9738" max="9982" width="11.42578125" style="1"/>
    <col min="9983" max="9983" width="8.85546875" style="1" customWidth="1"/>
    <col min="9984" max="9984" width="12.28515625" style="1" customWidth="1"/>
    <col min="9985" max="9985" width="11" style="1" customWidth="1"/>
    <col min="9986" max="9986" width="9.5703125" style="1" bestFit="1" customWidth="1"/>
    <col min="9987" max="9987" width="11.28515625" style="1" bestFit="1" customWidth="1"/>
    <col min="9988" max="9988" width="10.28515625" style="1" bestFit="1" customWidth="1"/>
    <col min="9989" max="9989" width="9.5703125" style="1" bestFit="1" customWidth="1"/>
    <col min="9990" max="9990" width="13.42578125" style="1" customWidth="1"/>
    <col min="9991" max="9991" width="11.28515625" style="1" customWidth="1"/>
    <col min="9992" max="9992" width="9.5703125" style="1" bestFit="1" customWidth="1"/>
    <col min="9993" max="9993" width="6.7109375" style="1" bestFit="1" customWidth="1"/>
    <col min="9994" max="10238" width="11.42578125" style="1"/>
    <col min="10239" max="10239" width="8.85546875" style="1" customWidth="1"/>
    <col min="10240" max="10240" width="12.28515625" style="1" customWidth="1"/>
    <col min="10241" max="10241" width="11" style="1" customWidth="1"/>
    <col min="10242" max="10242" width="9.5703125" style="1" bestFit="1" customWidth="1"/>
    <col min="10243" max="10243" width="11.28515625" style="1" bestFit="1" customWidth="1"/>
    <col min="10244" max="10244" width="10.28515625" style="1" bestFit="1" customWidth="1"/>
    <col min="10245" max="10245" width="9.5703125" style="1" bestFit="1" customWidth="1"/>
    <col min="10246" max="10246" width="13.42578125" style="1" customWidth="1"/>
    <col min="10247" max="10247" width="11.28515625" style="1" customWidth="1"/>
    <col min="10248" max="10248" width="9.5703125" style="1" bestFit="1" customWidth="1"/>
    <col min="10249" max="10249" width="6.7109375" style="1" bestFit="1" customWidth="1"/>
    <col min="10250" max="10494" width="11.42578125" style="1"/>
    <col min="10495" max="10495" width="8.85546875" style="1" customWidth="1"/>
    <col min="10496" max="10496" width="12.28515625" style="1" customWidth="1"/>
    <col min="10497" max="10497" width="11" style="1" customWidth="1"/>
    <col min="10498" max="10498" width="9.5703125" style="1" bestFit="1" customWidth="1"/>
    <col min="10499" max="10499" width="11.28515625" style="1" bestFit="1" customWidth="1"/>
    <col min="10500" max="10500" width="10.28515625" style="1" bestFit="1" customWidth="1"/>
    <col min="10501" max="10501" width="9.5703125" style="1" bestFit="1" customWidth="1"/>
    <col min="10502" max="10502" width="13.42578125" style="1" customWidth="1"/>
    <col min="10503" max="10503" width="11.28515625" style="1" customWidth="1"/>
    <col min="10504" max="10504" width="9.5703125" style="1" bestFit="1" customWidth="1"/>
    <col min="10505" max="10505" width="6.7109375" style="1" bestFit="1" customWidth="1"/>
    <col min="10506" max="10750" width="11.42578125" style="1"/>
    <col min="10751" max="10751" width="8.85546875" style="1" customWidth="1"/>
    <col min="10752" max="10752" width="12.28515625" style="1" customWidth="1"/>
    <col min="10753" max="10753" width="11" style="1" customWidth="1"/>
    <col min="10754" max="10754" width="9.5703125" style="1" bestFit="1" customWidth="1"/>
    <col min="10755" max="10755" width="11.28515625" style="1" bestFit="1" customWidth="1"/>
    <col min="10756" max="10756" width="10.28515625" style="1" bestFit="1" customWidth="1"/>
    <col min="10757" max="10757" width="9.5703125" style="1" bestFit="1" customWidth="1"/>
    <col min="10758" max="10758" width="13.42578125" style="1" customWidth="1"/>
    <col min="10759" max="10759" width="11.28515625" style="1" customWidth="1"/>
    <col min="10760" max="10760" width="9.5703125" style="1" bestFit="1" customWidth="1"/>
    <col min="10761" max="10761" width="6.7109375" style="1" bestFit="1" customWidth="1"/>
    <col min="10762" max="11006" width="11.42578125" style="1"/>
    <col min="11007" max="11007" width="8.85546875" style="1" customWidth="1"/>
    <col min="11008" max="11008" width="12.28515625" style="1" customWidth="1"/>
    <col min="11009" max="11009" width="11" style="1" customWidth="1"/>
    <col min="11010" max="11010" width="9.5703125" style="1" bestFit="1" customWidth="1"/>
    <col min="11011" max="11011" width="11.28515625" style="1" bestFit="1" customWidth="1"/>
    <col min="11012" max="11012" width="10.28515625" style="1" bestFit="1" customWidth="1"/>
    <col min="11013" max="11013" width="9.5703125" style="1" bestFit="1" customWidth="1"/>
    <col min="11014" max="11014" width="13.42578125" style="1" customWidth="1"/>
    <col min="11015" max="11015" width="11.28515625" style="1" customWidth="1"/>
    <col min="11016" max="11016" width="9.5703125" style="1" bestFit="1" customWidth="1"/>
    <col min="11017" max="11017" width="6.7109375" style="1" bestFit="1" customWidth="1"/>
    <col min="11018" max="11262" width="11.42578125" style="1"/>
    <col min="11263" max="11263" width="8.85546875" style="1" customWidth="1"/>
    <col min="11264" max="11264" width="12.28515625" style="1" customWidth="1"/>
    <col min="11265" max="11265" width="11" style="1" customWidth="1"/>
    <col min="11266" max="11266" width="9.5703125" style="1" bestFit="1" customWidth="1"/>
    <col min="11267" max="11267" width="11.28515625" style="1" bestFit="1" customWidth="1"/>
    <col min="11268" max="11268" width="10.28515625" style="1" bestFit="1" customWidth="1"/>
    <col min="11269" max="11269" width="9.5703125" style="1" bestFit="1" customWidth="1"/>
    <col min="11270" max="11270" width="13.42578125" style="1" customWidth="1"/>
    <col min="11271" max="11271" width="11.28515625" style="1" customWidth="1"/>
    <col min="11272" max="11272" width="9.5703125" style="1" bestFit="1" customWidth="1"/>
    <col min="11273" max="11273" width="6.7109375" style="1" bestFit="1" customWidth="1"/>
    <col min="11274" max="11518" width="11.42578125" style="1"/>
    <col min="11519" max="11519" width="8.85546875" style="1" customWidth="1"/>
    <col min="11520" max="11520" width="12.28515625" style="1" customWidth="1"/>
    <col min="11521" max="11521" width="11" style="1" customWidth="1"/>
    <col min="11522" max="11522" width="9.5703125" style="1" bestFit="1" customWidth="1"/>
    <col min="11523" max="11523" width="11.28515625" style="1" bestFit="1" customWidth="1"/>
    <col min="11524" max="11524" width="10.28515625" style="1" bestFit="1" customWidth="1"/>
    <col min="11525" max="11525" width="9.5703125" style="1" bestFit="1" customWidth="1"/>
    <col min="11526" max="11526" width="13.42578125" style="1" customWidth="1"/>
    <col min="11527" max="11527" width="11.28515625" style="1" customWidth="1"/>
    <col min="11528" max="11528" width="9.5703125" style="1" bestFit="1" customWidth="1"/>
    <col min="11529" max="11529" width="6.7109375" style="1" bestFit="1" customWidth="1"/>
    <col min="11530" max="11774" width="11.42578125" style="1"/>
    <col min="11775" max="11775" width="8.85546875" style="1" customWidth="1"/>
    <col min="11776" max="11776" width="12.28515625" style="1" customWidth="1"/>
    <col min="11777" max="11777" width="11" style="1" customWidth="1"/>
    <col min="11778" max="11778" width="9.5703125" style="1" bestFit="1" customWidth="1"/>
    <col min="11779" max="11779" width="11.28515625" style="1" bestFit="1" customWidth="1"/>
    <col min="11780" max="11780" width="10.28515625" style="1" bestFit="1" customWidth="1"/>
    <col min="11781" max="11781" width="9.5703125" style="1" bestFit="1" customWidth="1"/>
    <col min="11782" max="11782" width="13.42578125" style="1" customWidth="1"/>
    <col min="11783" max="11783" width="11.28515625" style="1" customWidth="1"/>
    <col min="11784" max="11784" width="9.5703125" style="1" bestFit="1" customWidth="1"/>
    <col min="11785" max="11785" width="6.7109375" style="1" bestFit="1" customWidth="1"/>
    <col min="11786" max="12030" width="11.42578125" style="1"/>
    <col min="12031" max="12031" width="8.85546875" style="1" customWidth="1"/>
    <col min="12032" max="12032" width="12.28515625" style="1" customWidth="1"/>
    <col min="12033" max="12033" width="11" style="1" customWidth="1"/>
    <col min="12034" max="12034" width="9.5703125" style="1" bestFit="1" customWidth="1"/>
    <col min="12035" max="12035" width="11.28515625" style="1" bestFit="1" customWidth="1"/>
    <col min="12036" max="12036" width="10.28515625" style="1" bestFit="1" customWidth="1"/>
    <col min="12037" max="12037" width="9.5703125" style="1" bestFit="1" customWidth="1"/>
    <col min="12038" max="12038" width="13.42578125" style="1" customWidth="1"/>
    <col min="12039" max="12039" width="11.28515625" style="1" customWidth="1"/>
    <col min="12040" max="12040" width="9.5703125" style="1" bestFit="1" customWidth="1"/>
    <col min="12041" max="12041" width="6.7109375" style="1" bestFit="1" customWidth="1"/>
    <col min="12042" max="12286" width="11.42578125" style="1"/>
    <col min="12287" max="12287" width="8.85546875" style="1" customWidth="1"/>
    <col min="12288" max="12288" width="12.28515625" style="1" customWidth="1"/>
    <col min="12289" max="12289" width="11" style="1" customWidth="1"/>
    <col min="12290" max="12290" width="9.5703125" style="1" bestFit="1" customWidth="1"/>
    <col min="12291" max="12291" width="11.28515625" style="1" bestFit="1" customWidth="1"/>
    <col min="12292" max="12292" width="10.28515625" style="1" bestFit="1" customWidth="1"/>
    <col min="12293" max="12293" width="9.5703125" style="1" bestFit="1" customWidth="1"/>
    <col min="12294" max="12294" width="13.42578125" style="1" customWidth="1"/>
    <col min="12295" max="12295" width="11.28515625" style="1" customWidth="1"/>
    <col min="12296" max="12296" width="9.5703125" style="1" bestFit="1" customWidth="1"/>
    <col min="12297" max="12297" width="6.7109375" style="1" bestFit="1" customWidth="1"/>
    <col min="12298" max="12542" width="11.42578125" style="1"/>
    <col min="12543" max="12543" width="8.85546875" style="1" customWidth="1"/>
    <col min="12544" max="12544" width="12.28515625" style="1" customWidth="1"/>
    <col min="12545" max="12545" width="11" style="1" customWidth="1"/>
    <col min="12546" max="12546" width="9.5703125" style="1" bestFit="1" customWidth="1"/>
    <col min="12547" max="12547" width="11.28515625" style="1" bestFit="1" customWidth="1"/>
    <col min="12548" max="12548" width="10.28515625" style="1" bestFit="1" customWidth="1"/>
    <col min="12549" max="12549" width="9.5703125" style="1" bestFit="1" customWidth="1"/>
    <col min="12550" max="12550" width="13.42578125" style="1" customWidth="1"/>
    <col min="12551" max="12551" width="11.28515625" style="1" customWidth="1"/>
    <col min="12552" max="12552" width="9.5703125" style="1" bestFit="1" customWidth="1"/>
    <col min="12553" max="12553" width="6.7109375" style="1" bestFit="1" customWidth="1"/>
    <col min="12554" max="12798" width="11.42578125" style="1"/>
    <col min="12799" max="12799" width="8.85546875" style="1" customWidth="1"/>
    <col min="12800" max="12800" width="12.28515625" style="1" customWidth="1"/>
    <col min="12801" max="12801" width="11" style="1" customWidth="1"/>
    <col min="12802" max="12802" width="9.5703125" style="1" bestFit="1" customWidth="1"/>
    <col min="12803" max="12803" width="11.28515625" style="1" bestFit="1" customWidth="1"/>
    <col min="12804" max="12804" width="10.28515625" style="1" bestFit="1" customWidth="1"/>
    <col min="12805" max="12805" width="9.5703125" style="1" bestFit="1" customWidth="1"/>
    <col min="12806" max="12806" width="13.42578125" style="1" customWidth="1"/>
    <col min="12807" max="12807" width="11.28515625" style="1" customWidth="1"/>
    <col min="12808" max="12808" width="9.5703125" style="1" bestFit="1" customWidth="1"/>
    <col min="12809" max="12809" width="6.7109375" style="1" bestFit="1" customWidth="1"/>
    <col min="12810" max="13054" width="11.42578125" style="1"/>
    <col min="13055" max="13055" width="8.85546875" style="1" customWidth="1"/>
    <col min="13056" max="13056" width="12.28515625" style="1" customWidth="1"/>
    <col min="13057" max="13057" width="11" style="1" customWidth="1"/>
    <col min="13058" max="13058" width="9.5703125" style="1" bestFit="1" customWidth="1"/>
    <col min="13059" max="13059" width="11.28515625" style="1" bestFit="1" customWidth="1"/>
    <col min="13060" max="13060" width="10.28515625" style="1" bestFit="1" customWidth="1"/>
    <col min="13061" max="13061" width="9.5703125" style="1" bestFit="1" customWidth="1"/>
    <col min="13062" max="13062" width="13.42578125" style="1" customWidth="1"/>
    <col min="13063" max="13063" width="11.28515625" style="1" customWidth="1"/>
    <col min="13064" max="13064" width="9.5703125" style="1" bestFit="1" customWidth="1"/>
    <col min="13065" max="13065" width="6.7109375" style="1" bestFit="1" customWidth="1"/>
    <col min="13066" max="13310" width="11.42578125" style="1"/>
    <col min="13311" max="13311" width="8.85546875" style="1" customWidth="1"/>
    <col min="13312" max="13312" width="12.28515625" style="1" customWidth="1"/>
    <col min="13313" max="13313" width="11" style="1" customWidth="1"/>
    <col min="13314" max="13314" width="9.5703125" style="1" bestFit="1" customWidth="1"/>
    <col min="13315" max="13315" width="11.28515625" style="1" bestFit="1" customWidth="1"/>
    <col min="13316" max="13316" width="10.28515625" style="1" bestFit="1" customWidth="1"/>
    <col min="13317" max="13317" width="9.5703125" style="1" bestFit="1" customWidth="1"/>
    <col min="13318" max="13318" width="13.42578125" style="1" customWidth="1"/>
    <col min="13319" max="13319" width="11.28515625" style="1" customWidth="1"/>
    <col min="13320" max="13320" width="9.5703125" style="1" bestFit="1" customWidth="1"/>
    <col min="13321" max="13321" width="6.7109375" style="1" bestFit="1" customWidth="1"/>
    <col min="13322" max="13566" width="11.42578125" style="1"/>
    <col min="13567" max="13567" width="8.85546875" style="1" customWidth="1"/>
    <col min="13568" max="13568" width="12.28515625" style="1" customWidth="1"/>
    <col min="13569" max="13569" width="11" style="1" customWidth="1"/>
    <col min="13570" max="13570" width="9.5703125" style="1" bestFit="1" customWidth="1"/>
    <col min="13571" max="13571" width="11.28515625" style="1" bestFit="1" customWidth="1"/>
    <col min="13572" max="13572" width="10.28515625" style="1" bestFit="1" customWidth="1"/>
    <col min="13573" max="13573" width="9.5703125" style="1" bestFit="1" customWidth="1"/>
    <col min="13574" max="13574" width="13.42578125" style="1" customWidth="1"/>
    <col min="13575" max="13575" width="11.28515625" style="1" customWidth="1"/>
    <col min="13576" max="13576" width="9.5703125" style="1" bestFit="1" customWidth="1"/>
    <col min="13577" max="13577" width="6.7109375" style="1" bestFit="1" customWidth="1"/>
    <col min="13578" max="13822" width="11.42578125" style="1"/>
    <col min="13823" max="13823" width="8.85546875" style="1" customWidth="1"/>
    <col min="13824" max="13824" width="12.28515625" style="1" customWidth="1"/>
    <col min="13825" max="13825" width="11" style="1" customWidth="1"/>
    <col min="13826" max="13826" width="9.5703125" style="1" bestFit="1" customWidth="1"/>
    <col min="13827" max="13827" width="11.28515625" style="1" bestFit="1" customWidth="1"/>
    <col min="13828" max="13828" width="10.28515625" style="1" bestFit="1" customWidth="1"/>
    <col min="13829" max="13829" width="9.5703125" style="1" bestFit="1" customWidth="1"/>
    <col min="13830" max="13830" width="13.42578125" style="1" customWidth="1"/>
    <col min="13831" max="13831" width="11.28515625" style="1" customWidth="1"/>
    <col min="13832" max="13832" width="9.5703125" style="1" bestFit="1" customWidth="1"/>
    <col min="13833" max="13833" width="6.7109375" style="1" bestFit="1" customWidth="1"/>
    <col min="13834" max="14078" width="11.42578125" style="1"/>
    <col min="14079" max="14079" width="8.85546875" style="1" customWidth="1"/>
    <col min="14080" max="14080" width="12.28515625" style="1" customWidth="1"/>
    <col min="14081" max="14081" width="11" style="1" customWidth="1"/>
    <col min="14082" max="14082" width="9.5703125" style="1" bestFit="1" customWidth="1"/>
    <col min="14083" max="14083" width="11.28515625" style="1" bestFit="1" customWidth="1"/>
    <col min="14084" max="14084" width="10.28515625" style="1" bestFit="1" customWidth="1"/>
    <col min="14085" max="14085" width="9.5703125" style="1" bestFit="1" customWidth="1"/>
    <col min="14086" max="14086" width="13.42578125" style="1" customWidth="1"/>
    <col min="14087" max="14087" width="11.28515625" style="1" customWidth="1"/>
    <col min="14088" max="14088" width="9.5703125" style="1" bestFit="1" customWidth="1"/>
    <col min="14089" max="14089" width="6.7109375" style="1" bestFit="1" customWidth="1"/>
    <col min="14090" max="14334" width="11.42578125" style="1"/>
    <col min="14335" max="14335" width="8.85546875" style="1" customWidth="1"/>
    <col min="14336" max="14336" width="12.28515625" style="1" customWidth="1"/>
    <col min="14337" max="14337" width="11" style="1" customWidth="1"/>
    <col min="14338" max="14338" width="9.5703125" style="1" bestFit="1" customWidth="1"/>
    <col min="14339" max="14339" width="11.28515625" style="1" bestFit="1" customWidth="1"/>
    <col min="14340" max="14340" width="10.28515625" style="1" bestFit="1" customWidth="1"/>
    <col min="14341" max="14341" width="9.5703125" style="1" bestFit="1" customWidth="1"/>
    <col min="14342" max="14342" width="13.42578125" style="1" customWidth="1"/>
    <col min="14343" max="14343" width="11.28515625" style="1" customWidth="1"/>
    <col min="14344" max="14344" width="9.5703125" style="1" bestFit="1" customWidth="1"/>
    <col min="14345" max="14345" width="6.7109375" style="1" bestFit="1" customWidth="1"/>
    <col min="14346" max="14590" width="11.42578125" style="1"/>
    <col min="14591" max="14591" width="8.85546875" style="1" customWidth="1"/>
    <col min="14592" max="14592" width="12.28515625" style="1" customWidth="1"/>
    <col min="14593" max="14593" width="11" style="1" customWidth="1"/>
    <col min="14594" max="14594" width="9.5703125" style="1" bestFit="1" customWidth="1"/>
    <col min="14595" max="14595" width="11.28515625" style="1" bestFit="1" customWidth="1"/>
    <col min="14596" max="14596" width="10.28515625" style="1" bestFit="1" customWidth="1"/>
    <col min="14597" max="14597" width="9.5703125" style="1" bestFit="1" customWidth="1"/>
    <col min="14598" max="14598" width="13.42578125" style="1" customWidth="1"/>
    <col min="14599" max="14599" width="11.28515625" style="1" customWidth="1"/>
    <col min="14600" max="14600" width="9.5703125" style="1" bestFit="1" customWidth="1"/>
    <col min="14601" max="14601" width="6.7109375" style="1" bestFit="1" customWidth="1"/>
    <col min="14602" max="14846" width="11.42578125" style="1"/>
    <col min="14847" max="14847" width="8.85546875" style="1" customWidth="1"/>
    <col min="14848" max="14848" width="12.28515625" style="1" customWidth="1"/>
    <col min="14849" max="14849" width="11" style="1" customWidth="1"/>
    <col min="14850" max="14850" width="9.5703125" style="1" bestFit="1" customWidth="1"/>
    <col min="14851" max="14851" width="11.28515625" style="1" bestFit="1" customWidth="1"/>
    <col min="14852" max="14852" width="10.28515625" style="1" bestFit="1" customWidth="1"/>
    <col min="14853" max="14853" width="9.5703125" style="1" bestFit="1" customWidth="1"/>
    <col min="14854" max="14854" width="13.42578125" style="1" customWidth="1"/>
    <col min="14855" max="14855" width="11.28515625" style="1" customWidth="1"/>
    <col min="14856" max="14856" width="9.5703125" style="1" bestFit="1" customWidth="1"/>
    <col min="14857" max="14857" width="6.7109375" style="1" bestFit="1" customWidth="1"/>
    <col min="14858" max="15102" width="11.42578125" style="1"/>
    <col min="15103" max="15103" width="8.85546875" style="1" customWidth="1"/>
    <col min="15104" max="15104" width="12.28515625" style="1" customWidth="1"/>
    <col min="15105" max="15105" width="11" style="1" customWidth="1"/>
    <col min="15106" max="15106" width="9.5703125" style="1" bestFit="1" customWidth="1"/>
    <col min="15107" max="15107" width="11.28515625" style="1" bestFit="1" customWidth="1"/>
    <col min="15108" max="15108" width="10.28515625" style="1" bestFit="1" customWidth="1"/>
    <col min="15109" max="15109" width="9.5703125" style="1" bestFit="1" customWidth="1"/>
    <col min="15110" max="15110" width="13.42578125" style="1" customWidth="1"/>
    <col min="15111" max="15111" width="11.28515625" style="1" customWidth="1"/>
    <col min="15112" max="15112" width="9.5703125" style="1" bestFit="1" customWidth="1"/>
    <col min="15113" max="15113" width="6.7109375" style="1" bestFit="1" customWidth="1"/>
    <col min="15114" max="15358" width="11.42578125" style="1"/>
    <col min="15359" max="15359" width="8.85546875" style="1" customWidth="1"/>
    <col min="15360" max="15360" width="12.28515625" style="1" customWidth="1"/>
    <col min="15361" max="15361" width="11" style="1" customWidth="1"/>
    <col min="15362" max="15362" width="9.5703125" style="1" bestFit="1" customWidth="1"/>
    <col min="15363" max="15363" width="11.28515625" style="1" bestFit="1" customWidth="1"/>
    <col min="15364" max="15364" width="10.28515625" style="1" bestFit="1" customWidth="1"/>
    <col min="15365" max="15365" width="9.5703125" style="1" bestFit="1" customWidth="1"/>
    <col min="15366" max="15366" width="13.42578125" style="1" customWidth="1"/>
    <col min="15367" max="15367" width="11.28515625" style="1" customWidth="1"/>
    <col min="15368" max="15368" width="9.5703125" style="1" bestFit="1" customWidth="1"/>
    <col min="15369" max="15369" width="6.7109375" style="1" bestFit="1" customWidth="1"/>
    <col min="15370" max="15614" width="11.42578125" style="1"/>
    <col min="15615" max="15615" width="8.85546875" style="1" customWidth="1"/>
    <col min="15616" max="15616" width="12.28515625" style="1" customWidth="1"/>
    <col min="15617" max="15617" width="11" style="1" customWidth="1"/>
    <col min="15618" max="15618" width="9.5703125" style="1" bestFit="1" customWidth="1"/>
    <col min="15619" max="15619" width="11.28515625" style="1" bestFit="1" customWidth="1"/>
    <col min="15620" max="15620" width="10.28515625" style="1" bestFit="1" customWidth="1"/>
    <col min="15621" max="15621" width="9.5703125" style="1" bestFit="1" customWidth="1"/>
    <col min="15622" max="15622" width="13.42578125" style="1" customWidth="1"/>
    <col min="15623" max="15623" width="11.28515625" style="1" customWidth="1"/>
    <col min="15624" max="15624" width="9.5703125" style="1" bestFit="1" customWidth="1"/>
    <col min="15625" max="15625" width="6.7109375" style="1" bestFit="1" customWidth="1"/>
    <col min="15626" max="15870" width="11.42578125" style="1"/>
    <col min="15871" max="15871" width="8.85546875" style="1" customWidth="1"/>
    <col min="15872" max="15872" width="12.28515625" style="1" customWidth="1"/>
    <col min="15873" max="15873" width="11" style="1" customWidth="1"/>
    <col min="15874" max="15874" width="9.5703125" style="1" bestFit="1" customWidth="1"/>
    <col min="15875" max="15875" width="11.28515625" style="1" bestFit="1" customWidth="1"/>
    <col min="15876" max="15876" width="10.28515625" style="1" bestFit="1" customWidth="1"/>
    <col min="15877" max="15877" width="9.5703125" style="1" bestFit="1" customWidth="1"/>
    <col min="15878" max="15878" width="13.42578125" style="1" customWidth="1"/>
    <col min="15879" max="15879" width="11.28515625" style="1" customWidth="1"/>
    <col min="15880" max="15880" width="9.5703125" style="1" bestFit="1" customWidth="1"/>
    <col min="15881" max="15881" width="6.7109375" style="1" bestFit="1" customWidth="1"/>
    <col min="15882" max="16126" width="11.42578125" style="1"/>
    <col min="16127" max="16127" width="8.85546875" style="1" customWidth="1"/>
    <col min="16128" max="16128" width="12.28515625" style="1" customWidth="1"/>
    <col min="16129" max="16129" width="11" style="1" customWidth="1"/>
    <col min="16130" max="16130" width="9.5703125" style="1" bestFit="1" customWidth="1"/>
    <col min="16131" max="16131" width="11.28515625" style="1" bestFit="1" customWidth="1"/>
    <col min="16132" max="16132" width="10.28515625" style="1" bestFit="1" customWidth="1"/>
    <col min="16133" max="16133" width="9.5703125" style="1" bestFit="1" customWidth="1"/>
    <col min="16134" max="16134" width="13.42578125" style="1" customWidth="1"/>
    <col min="16135" max="16135" width="11.28515625" style="1" customWidth="1"/>
    <col min="16136" max="16136" width="9.5703125" style="1" bestFit="1" customWidth="1"/>
    <col min="16137" max="16137" width="6.7109375" style="1" bestFit="1" customWidth="1"/>
    <col min="16138" max="16384" width="11.42578125" style="1"/>
  </cols>
  <sheetData>
    <row r="1" spans="1:12" x14ac:dyDescent="0.2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"/>
    </row>
    <row r="2" spans="1:12" x14ac:dyDescent="0.25">
      <c r="A2" s="24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</row>
    <row r="3" spans="1:12" x14ac:dyDescent="0.25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2"/>
    </row>
    <row r="4" spans="1:12" x14ac:dyDescent="0.25">
      <c r="A4" s="22" t="s">
        <v>3</v>
      </c>
      <c r="B4" s="22" t="s">
        <v>11</v>
      </c>
      <c r="C4" s="22"/>
      <c r="D4" s="22"/>
      <c r="E4" s="22" t="s">
        <v>12</v>
      </c>
      <c r="F4" s="22"/>
      <c r="G4" s="22"/>
      <c r="H4" s="22" t="s">
        <v>13</v>
      </c>
      <c r="I4" s="22"/>
      <c r="J4" s="22"/>
      <c r="K4" s="23"/>
      <c r="L4" s="2"/>
    </row>
    <row r="5" spans="1:12" ht="12.75" customHeight="1" x14ac:dyDescent="0.25">
      <c r="A5" s="22"/>
      <c r="B5" s="7" t="s">
        <v>6</v>
      </c>
      <c r="C5" s="7" t="s">
        <v>1</v>
      </c>
      <c r="D5" s="7" t="s">
        <v>14</v>
      </c>
      <c r="E5" s="7" t="s">
        <v>6</v>
      </c>
      <c r="F5" s="7" t="s">
        <v>1</v>
      </c>
      <c r="G5" s="7" t="s">
        <v>14</v>
      </c>
      <c r="H5" s="7" t="s">
        <v>6</v>
      </c>
      <c r="I5" s="7" t="s">
        <v>1</v>
      </c>
      <c r="J5" s="7" t="s">
        <v>14</v>
      </c>
      <c r="K5" s="9" t="s">
        <v>6</v>
      </c>
      <c r="L5" s="2"/>
    </row>
    <row r="6" spans="1:12" x14ac:dyDescent="0.25">
      <c r="A6" s="22"/>
      <c r="B6" s="7" t="s">
        <v>8</v>
      </c>
      <c r="C6" s="7" t="s">
        <v>15</v>
      </c>
      <c r="D6" s="7" t="s">
        <v>16</v>
      </c>
      <c r="E6" s="7" t="s">
        <v>8</v>
      </c>
      <c r="F6" s="7" t="s">
        <v>15</v>
      </c>
      <c r="G6" s="7" t="s">
        <v>16</v>
      </c>
      <c r="H6" s="7" t="s">
        <v>8</v>
      </c>
      <c r="I6" s="7" t="s">
        <v>15</v>
      </c>
      <c r="J6" s="7" t="s">
        <v>16</v>
      </c>
      <c r="K6" s="3" t="s">
        <v>7</v>
      </c>
      <c r="L6" s="2"/>
    </row>
    <row r="7" spans="1:12" x14ac:dyDescent="0.25">
      <c r="A7" s="22"/>
      <c r="B7" s="3" t="s">
        <v>4</v>
      </c>
      <c r="C7" s="7" t="s">
        <v>17</v>
      </c>
      <c r="D7" s="3" t="s">
        <v>2</v>
      </c>
      <c r="E7" s="3" t="s">
        <v>4</v>
      </c>
      <c r="F7" s="7" t="s">
        <v>17</v>
      </c>
      <c r="G7" s="3" t="s">
        <v>2</v>
      </c>
      <c r="H7" s="3" t="s">
        <v>4</v>
      </c>
      <c r="I7" s="7" t="s">
        <v>17</v>
      </c>
      <c r="J7" s="3" t="s">
        <v>2</v>
      </c>
      <c r="K7" s="3" t="s">
        <v>5</v>
      </c>
      <c r="L7" s="2"/>
    </row>
    <row r="8" spans="1:12" x14ac:dyDescent="0.25">
      <c r="A8" s="10">
        <v>1980</v>
      </c>
      <c r="B8" s="11">
        <v>1329343</v>
      </c>
      <c r="C8" s="11">
        <v>6399060</v>
      </c>
      <c r="D8" s="11">
        <f>+B8*1000/C8</f>
        <v>207.7403556147309</v>
      </c>
      <c r="E8" s="11">
        <v>0</v>
      </c>
      <c r="F8" s="11">
        <v>0</v>
      </c>
      <c r="G8" s="11" t="s">
        <v>0</v>
      </c>
      <c r="H8" s="11">
        <f>+B8+E8</f>
        <v>1329343</v>
      </c>
      <c r="I8" s="11">
        <f>+C8+F8</f>
        <v>6399060</v>
      </c>
      <c r="J8" s="11">
        <f>+H8*1000/I8</f>
        <v>207.7403556147309</v>
      </c>
      <c r="K8" s="12">
        <v>0.12362887798309077</v>
      </c>
      <c r="L8" s="2"/>
    </row>
    <row r="9" spans="1:12" x14ac:dyDescent="0.25">
      <c r="A9" s="10">
        <v>1981</v>
      </c>
      <c r="B9" s="11">
        <v>2611211</v>
      </c>
      <c r="C9" s="11">
        <v>7848767</v>
      </c>
      <c r="D9" s="11">
        <f t="shared" ref="D9:D35" si="0">+B9*1000/C9</f>
        <v>332.69059968272722</v>
      </c>
      <c r="E9" s="11">
        <v>188028.44147725287</v>
      </c>
      <c r="F9" s="11">
        <v>119000</v>
      </c>
      <c r="G9" s="11">
        <f t="shared" ref="G9:G35" si="1">+E9*1000/F9</f>
        <v>1580.0709367836375</v>
      </c>
      <c r="H9" s="11">
        <f t="shared" ref="H9:I35" si="2">+B9+E9</f>
        <v>2799239.4414772531</v>
      </c>
      <c r="I9" s="11">
        <f t="shared" si="2"/>
        <v>7967767</v>
      </c>
      <c r="J9" s="11">
        <f t="shared" ref="J9:J35" si="3">+H9*1000/I9</f>
        <v>351.3204441692701</v>
      </c>
      <c r="K9" s="12">
        <v>0.21987187738162395</v>
      </c>
      <c r="L9" s="2"/>
    </row>
    <row r="10" spans="1:12" x14ac:dyDescent="0.25">
      <c r="A10" s="10">
        <v>1982</v>
      </c>
      <c r="B10" s="11">
        <v>3773394</v>
      </c>
      <c r="C10" s="11">
        <v>9339977</v>
      </c>
      <c r="D10" s="11">
        <f t="shared" si="0"/>
        <v>404.00463512918714</v>
      </c>
      <c r="E10" s="11">
        <v>429609.6587823609</v>
      </c>
      <c r="F10" s="11">
        <v>326000</v>
      </c>
      <c r="G10" s="11">
        <f t="shared" si="1"/>
        <v>1317.821039209696</v>
      </c>
      <c r="H10" s="11">
        <f t="shared" si="2"/>
        <v>4203003.6587823611</v>
      </c>
      <c r="I10" s="11">
        <f t="shared" si="2"/>
        <v>9665977</v>
      </c>
      <c r="J10" s="11">
        <f t="shared" si="3"/>
        <v>434.82450442230112</v>
      </c>
      <c r="K10" s="12">
        <v>0.33919207784079053</v>
      </c>
      <c r="L10" s="2"/>
    </row>
    <row r="11" spans="1:12" x14ac:dyDescent="0.25">
      <c r="A11" s="10">
        <v>1983</v>
      </c>
      <c r="B11" s="11">
        <v>3231305.9999999995</v>
      </c>
      <c r="C11" s="11">
        <v>7274200</v>
      </c>
      <c r="D11" s="11">
        <f t="shared" si="0"/>
        <v>444.21462153913825</v>
      </c>
      <c r="E11" s="11">
        <v>733306.50957437872</v>
      </c>
      <c r="F11" s="11">
        <v>429000</v>
      </c>
      <c r="G11" s="11">
        <f t="shared" si="1"/>
        <v>1709.33918315706</v>
      </c>
      <c r="H11" s="11">
        <f t="shared" si="2"/>
        <v>3964612.5095743784</v>
      </c>
      <c r="I11" s="11">
        <f t="shared" si="2"/>
        <v>7703200</v>
      </c>
      <c r="J11" s="11">
        <f t="shared" si="3"/>
        <v>514.67085231778719</v>
      </c>
      <c r="K11" s="12">
        <v>0.25451560654617633</v>
      </c>
      <c r="L11" s="2"/>
    </row>
    <row r="12" spans="1:12" x14ac:dyDescent="0.25">
      <c r="A12" s="10">
        <v>1984</v>
      </c>
      <c r="B12" s="11">
        <v>4339057.2224175623</v>
      </c>
      <c r="C12" s="11">
        <v>8625000</v>
      </c>
      <c r="D12" s="11">
        <f t="shared" si="0"/>
        <v>503.07909825131162</v>
      </c>
      <c r="E12" s="11">
        <v>1653493.0218615592</v>
      </c>
      <c r="F12" s="11">
        <v>735000</v>
      </c>
      <c r="G12" s="11">
        <f t="shared" si="1"/>
        <v>2249.6503698796723</v>
      </c>
      <c r="H12" s="11">
        <f t="shared" si="2"/>
        <v>5992550.244279122</v>
      </c>
      <c r="I12" s="11">
        <f t="shared" si="2"/>
        <v>9360000</v>
      </c>
      <c r="J12" s="11">
        <f t="shared" si="3"/>
        <v>640.22972695289764</v>
      </c>
      <c r="K12" s="12">
        <v>0.31649846277201854</v>
      </c>
      <c r="L12" s="2"/>
    </row>
    <row r="13" spans="1:12" x14ac:dyDescent="0.25">
      <c r="A13" s="10">
        <v>1985</v>
      </c>
      <c r="B13" s="11">
        <v>4922313</v>
      </c>
      <c r="C13" s="11">
        <v>8655705</v>
      </c>
      <c r="D13" s="11">
        <f t="shared" si="0"/>
        <v>568.67846119986757</v>
      </c>
      <c r="E13" s="11">
        <v>2679816.2044537943</v>
      </c>
      <c r="F13" s="11">
        <v>1181000</v>
      </c>
      <c r="G13" s="11">
        <f t="shared" si="1"/>
        <v>2269.1077091056686</v>
      </c>
      <c r="H13" s="11">
        <f t="shared" si="2"/>
        <v>7602129.2044537943</v>
      </c>
      <c r="I13" s="11">
        <f t="shared" si="2"/>
        <v>9836705</v>
      </c>
      <c r="J13" s="11">
        <f t="shared" si="3"/>
        <v>772.83289520767312</v>
      </c>
      <c r="K13" s="12">
        <v>0.28666326554717525</v>
      </c>
      <c r="L13" s="2"/>
    </row>
    <row r="14" spans="1:12" x14ac:dyDescent="0.25">
      <c r="A14" s="10">
        <v>1986</v>
      </c>
      <c r="B14" s="11">
        <v>5704441.0000000009</v>
      </c>
      <c r="C14" s="11">
        <v>9196265</v>
      </c>
      <c r="D14" s="11">
        <f t="shared" si="0"/>
        <v>620.29976300161002</v>
      </c>
      <c r="E14" s="11">
        <v>4474532.0560439555</v>
      </c>
      <c r="F14" s="11">
        <v>1812000</v>
      </c>
      <c r="G14" s="11">
        <f t="shared" si="1"/>
        <v>2469.388551900638</v>
      </c>
      <c r="H14" s="11">
        <f t="shared" si="2"/>
        <v>10178973.056043956</v>
      </c>
      <c r="I14" s="11">
        <f t="shared" si="2"/>
        <v>11008265</v>
      </c>
      <c r="J14" s="11">
        <f t="shared" si="3"/>
        <v>924.66642618468552</v>
      </c>
      <c r="K14" s="12">
        <v>0.29769964503614599</v>
      </c>
      <c r="L14" s="2"/>
    </row>
    <row r="15" spans="1:12" x14ac:dyDescent="0.25">
      <c r="A15" s="10">
        <v>1987</v>
      </c>
      <c r="B15" s="11">
        <v>6722342</v>
      </c>
      <c r="C15" s="11">
        <v>9505796</v>
      </c>
      <c r="D15" s="11">
        <f t="shared" si="0"/>
        <v>707.18349099854447</v>
      </c>
      <c r="E15" s="11">
        <v>7883598.6968299337</v>
      </c>
      <c r="F15" s="11">
        <v>3102000</v>
      </c>
      <c r="G15" s="11">
        <f t="shared" si="1"/>
        <v>2541.4567043294437</v>
      </c>
      <c r="H15" s="11">
        <f t="shared" si="2"/>
        <v>14605940.696829934</v>
      </c>
      <c r="I15" s="11">
        <f t="shared" si="2"/>
        <v>12607796</v>
      </c>
      <c r="J15" s="11">
        <f t="shared" si="3"/>
        <v>1158.4848530885124</v>
      </c>
      <c r="K15" s="12">
        <v>0.31848080803723439</v>
      </c>
      <c r="L15" s="2"/>
    </row>
    <row r="16" spans="1:12" x14ac:dyDescent="0.25">
      <c r="A16" s="10">
        <v>1988</v>
      </c>
      <c r="B16" s="11">
        <v>9025143</v>
      </c>
      <c r="C16" s="11">
        <v>10839176</v>
      </c>
      <c r="D16" s="11">
        <f t="shared" si="0"/>
        <v>832.64106053818114</v>
      </c>
      <c r="E16" s="11">
        <v>13690699.57258256</v>
      </c>
      <c r="F16" s="11">
        <v>4527000</v>
      </c>
      <c r="G16" s="11">
        <f t="shared" si="1"/>
        <v>3024.2322890617538</v>
      </c>
      <c r="H16" s="11">
        <f t="shared" si="2"/>
        <v>22715842.572582558</v>
      </c>
      <c r="I16" s="11">
        <f t="shared" si="2"/>
        <v>15366176</v>
      </c>
      <c r="J16" s="11">
        <f t="shared" si="3"/>
        <v>1478.3016003840225</v>
      </c>
      <c r="K16" s="12">
        <v>0.37626017343240498</v>
      </c>
      <c r="L16" s="2"/>
    </row>
    <row r="17" spans="1:12" x14ac:dyDescent="0.25">
      <c r="A17" s="10">
        <v>1989</v>
      </c>
      <c r="B17" s="11">
        <v>10614099</v>
      </c>
      <c r="C17" s="11">
        <v>10410516</v>
      </c>
      <c r="D17" s="11">
        <f t="shared" si="0"/>
        <v>1019.5555148275071</v>
      </c>
      <c r="E17" s="11">
        <v>19930596.735740259</v>
      </c>
      <c r="F17" s="11">
        <v>5632000</v>
      </c>
      <c r="G17" s="11">
        <f t="shared" si="1"/>
        <v>3538.8133408629724</v>
      </c>
      <c r="H17" s="11">
        <f t="shared" si="2"/>
        <v>30544695.735740259</v>
      </c>
      <c r="I17" s="11">
        <f t="shared" si="2"/>
        <v>16042516</v>
      </c>
      <c r="J17" s="11">
        <f t="shared" si="3"/>
        <v>1903.9841216764416</v>
      </c>
      <c r="K17" s="12">
        <v>0.4031033358435252</v>
      </c>
      <c r="L17" s="2"/>
    </row>
    <row r="18" spans="1:12" x14ac:dyDescent="0.25">
      <c r="A18" s="10">
        <v>1990</v>
      </c>
      <c r="B18" s="11">
        <v>12515502</v>
      </c>
      <c r="C18" s="11">
        <v>10557664</v>
      </c>
      <c r="D18" s="11">
        <f t="shared" si="0"/>
        <v>1185.4423478527069</v>
      </c>
      <c r="E18" s="11">
        <v>29710439.374439467</v>
      </c>
      <c r="F18" s="11">
        <v>6567000</v>
      </c>
      <c r="G18" s="11">
        <f t="shared" si="1"/>
        <v>4524.2027370853466</v>
      </c>
      <c r="H18" s="11">
        <f t="shared" si="2"/>
        <v>42225941.374439463</v>
      </c>
      <c r="I18" s="11">
        <f t="shared" si="2"/>
        <v>17124664</v>
      </c>
      <c r="J18" s="11">
        <f t="shared" si="3"/>
        <v>2465.7967814398849</v>
      </c>
      <c r="K18" s="12">
        <v>0.43883345105730742</v>
      </c>
      <c r="L18" s="2"/>
    </row>
    <row r="19" spans="1:12" x14ac:dyDescent="0.25">
      <c r="A19" s="10">
        <v>1991</v>
      </c>
      <c r="B19" s="11">
        <v>15161839</v>
      </c>
      <c r="C19" s="11">
        <v>10275058</v>
      </c>
      <c r="D19" s="11">
        <f t="shared" si="0"/>
        <v>1475.5964394556215</v>
      </c>
      <c r="E19" s="11">
        <v>28941973.081400272</v>
      </c>
      <c r="F19" s="11">
        <v>5403703</v>
      </c>
      <c r="G19" s="11">
        <f t="shared" si="1"/>
        <v>5355.9518503145473</v>
      </c>
      <c r="H19" s="11">
        <f t="shared" si="2"/>
        <v>44103812.081400275</v>
      </c>
      <c r="I19" s="11">
        <f t="shared" si="2"/>
        <v>15678761</v>
      </c>
      <c r="J19" s="11">
        <f t="shared" si="3"/>
        <v>2812.9653919337297</v>
      </c>
      <c r="K19" s="12">
        <v>0.34672674673973564</v>
      </c>
      <c r="L19" s="2"/>
    </row>
    <row r="20" spans="1:12" x14ac:dyDescent="0.25">
      <c r="A20" s="10">
        <v>1992</v>
      </c>
      <c r="B20" s="11">
        <v>18301211.999999996</v>
      </c>
      <c r="C20" s="11">
        <v>9981663</v>
      </c>
      <c r="D20" s="11">
        <f t="shared" si="0"/>
        <v>1833.4832582506538</v>
      </c>
      <c r="E20" s="11">
        <v>35085214.06552846</v>
      </c>
      <c r="F20" s="11">
        <v>5895387</v>
      </c>
      <c r="G20" s="11">
        <f t="shared" si="1"/>
        <v>5951.2995610853804</v>
      </c>
      <c r="H20" s="11">
        <f t="shared" si="2"/>
        <v>53386426.065528452</v>
      </c>
      <c r="I20" s="11">
        <f t="shared" si="2"/>
        <v>15877050</v>
      </c>
      <c r="J20" s="11">
        <f t="shared" si="3"/>
        <v>3362.490265227385</v>
      </c>
      <c r="K20" s="12">
        <v>0.33111581943675439</v>
      </c>
      <c r="L20" s="2"/>
    </row>
    <row r="21" spans="1:12" x14ac:dyDescent="0.25">
      <c r="A21" s="10">
        <v>1993</v>
      </c>
      <c r="B21" s="11">
        <v>21022909.000000004</v>
      </c>
      <c r="C21" s="11">
        <v>9925723</v>
      </c>
      <c r="D21" s="11">
        <f t="shared" si="0"/>
        <v>2118.022938983891</v>
      </c>
      <c r="E21" s="11">
        <v>42647515.585961275</v>
      </c>
      <c r="F21" s="11">
        <v>6071714</v>
      </c>
      <c r="G21" s="11">
        <f t="shared" si="1"/>
        <v>7023.9664756873053</v>
      </c>
      <c r="H21" s="11">
        <f t="shared" si="2"/>
        <v>63670424.585961282</v>
      </c>
      <c r="I21" s="11">
        <f t="shared" si="2"/>
        <v>15997437</v>
      </c>
      <c r="J21" s="11">
        <f t="shared" si="3"/>
        <v>3980.0390891341708</v>
      </c>
      <c r="K21" s="12">
        <v>0.33030109535538271</v>
      </c>
      <c r="L21" s="2"/>
    </row>
    <row r="22" spans="1:12" x14ac:dyDescent="0.25">
      <c r="A22" s="10">
        <v>1994</v>
      </c>
      <c r="B22" s="11">
        <v>25780745.000000004</v>
      </c>
      <c r="C22" s="11">
        <v>9967934</v>
      </c>
      <c r="D22" s="11">
        <f t="shared" si="0"/>
        <v>2586.3679474603268</v>
      </c>
      <c r="E22" s="11">
        <v>55327693.97252097</v>
      </c>
      <c r="F22" s="11">
        <v>6626394</v>
      </c>
      <c r="G22" s="11">
        <f t="shared" si="1"/>
        <v>8349.5931531570532</v>
      </c>
      <c r="H22" s="11">
        <f t="shared" si="2"/>
        <v>81108438.972520977</v>
      </c>
      <c r="I22" s="11">
        <f t="shared" si="2"/>
        <v>16594328</v>
      </c>
      <c r="J22" s="11">
        <f t="shared" si="3"/>
        <v>4887.7206098686838</v>
      </c>
      <c r="K22" s="12">
        <v>0.34998697706024862</v>
      </c>
      <c r="L22" s="2"/>
    </row>
    <row r="23" spans="1:12" x14ac:dyDescent="0.25">
      <c r="A23" s="10">
        <v>1995</v>
      </c>
      <c r="B23" s="11">
        <v>35479582</v>
      </c>
      <c r="C23" s="11">
        <v>10025580</v>
      </c>
      <c r="D23" s="11">
        <f t="shared" si="0"/>
        <v>3538.9056792724214</v>
      </c>
      <c r="E23" s="11">
        <v>66051663.544547342</v>
      </c>
      <c r="F23" s="11">
        <v>7259318</v>
      </c>
      <c r="G23" s="11">
        <f t="shared" si="1"/>
        <v>9098.8800248931566</v>
      </c>
      <c r="H23" s="11">
        <f t="shared" si="2"/>
        <v>101531245.54454735</v>
      </c>
      <c r="I23" s="11">
        <f t="shared" si="2"/>
        <v>17284898</v>
      </c>
      <c r="J23" s="11">
        <f t="shared" si="3"/>
        <v>5873.985807989573</v>
      </c>
      <c r="K23" s="12">
        <v>0.35865078010461521</v>
      </c>
      <c r="L23" s="2"/>
    </row>
    <row r="24" spans="1:12" x14ac:dyDescent="0.25">
      <c r="A24" s="10">
        <v>1996</v>
      </c>
      <c r="B24" s="11">
        <v>43942588</v>
      </c>
      <c r="C24" s="11">
        <v>5566565</v>
      </c>
      <c r="D24" s="11">
        <f t="shared" si="0"/>
        <v>7894.0222560950961</v>
      </c>
      <c r="E24" s="11">
        <v>79967183.421843395</v>
      </c>
      <c r="F24" s="11">
        <v>7730062</v>
      </c>
      <c r="G24" s="11">
        <f t="shared" si="1"/>
        <v>10344.96015967833</v>
      </c>
      <c r="H24" s="11">
        <f t="shared" si="2"/>
        <v>123909771.42184339</v>
      </c>
      <c r="I24" s="11">
        <f t="shared" si="2"/>
        <v>13296627</v>
      </c>
      <c r="J24" s="11">
        <f t="shared" si="3"/>
        <v>9318.8875210114111</v>
      </c>
      <c r="K24" s="12">
        <v>0.39666600002318803</v>
      </c>
      <c r="L24" s="2"/>
    </row>
    <row r="25" spans="1:12" x14ac:dyDescent="0.25">
      <c r="A25" s="10">
        <v>1997</v>
      </c>
      <c r="B25" s="11">
        <v>54143828</v>
      </c>
      <c r="C25" s="11">
        <v>11910670</v>
      </c>
      <c r="D25" s="11">
        <f t="shared" si="0"/>
        <v>4545.8255496961965</v>
      </c>
      <c r="E25" s="11">
        <v>96011579.451938212</v>
      </c>
      <c r="F25" s="11">
        <v>8426162</v>
      </c>
      <c r="G25" s="11">
        <f t="shared" si="1"/>
        <v>11394.461612764888</v>
      </c>
      <c r="H25" s="11">
        <f t="shared" si="2"/>
        <v>150155407.45193821</v>
      </c>
      <c r="I25" s="11">
        <f t="shared" si="2"/>
        <v>20336832</v>
      </c>
      <c r="J25" s="11">
        <f t="shared" si="3"/>
        <v>7383.4217370698743</v>
      </c>
      <c r="K25" s="12">
        <v>0.43246050437663125</v>
      </c>
      <c r="L25" s="2"/>
    </row>
    <row r="26" spans="1:12" x14ac:dyDescent="0.25">
      <c r="A26" s="10">
        <v>1998</v>
      </c>
      <c r="B26" s="11">
        <v>69163210</v>
      </c>
      <c r="C26" s="11">
        <v>13621360</v>
      </c>
      <c r="D26" s="11">
        <f t="shared" si="0"/>
        <v>5077.5553982862211</v>
      </c>
      <c r="E26" s="11">
        <v>105758222.59803332</v>
      </c>
      <c r="F26" s="11">
        <v>8332627</v>
      </c>
      <c r="G26" s="11">
        <f t="shared" si="1"/>
        <v>12692.062490980734</v>
      </c>
      <c r="H26" s="11">
        <f t="shared" si="2"/>
        <v>174921432.59803331</v>
      </c>
      <c r="I26" s="11">
        <f t="shared" si="2"/>
        <v>21953987</v>
      </c>
      <c r="J26" s="11">
        <f t="shared" si="3"/>
        <v>7967.6385249765017</v>
      </c>
      <c r="K26" s="12">
        <v>0.47881793433315262</v>
      </c>
      <c r="L26" s="2"/>
    </row>
    <row r="27" spans="1:12" x14ac:dyDescent="0.25">
      <c r="A27" s="10">
        <v>1999</v>
      </c>
      <c r="B27" s="11">
        <v>80411280</v>
      </c>
      <c r="C27" s="11">
        <v>14594540</v>
      </c>
      <c r="D27" s="11">
        <f t="shared" si="0"/>
        <v>5509.6823880711554</v>
      </c>
      <c r="E27" s="11">
        <v>103062308.28375615</v>
      </c>
      <c r="F27" s="11">
        <v>7208152</v>
      </c>
      <c r="G27" s="11">
        <f t="shared" si="1"/>
        <v>14298.020946805249</v>
      </c>
      <c r="H27" s="11">
        <f t="shared" si="2"/>
        <v>183473588.28375614</v>
      </c>
      <c r="I27" s="11">
        <f t="shared" si="2"/>
        <v>21802692</v>
      </c>
      <c r="J27" s="11">
        <f t="shared" si="3"/>
        <v>8415.180487058944</v>
      </c>
      <c r="K27" s="12">
        <v>0.49406920733901027</v>
      </c>
      <c r="L27" s="2"/>
    </row>
    <row r="28" spans="1:12" x14ac:dyDescent="0.25">
      <c r="A28" s="10">
        <v>2000</v>
      </c>
      <c r="B28" s="11">
        <v>95207089</v>
      </c>
      <c r="C28" s="11">
        <v>16333188</v>
      </c>
      <c r="D28" s="11">
        <f t="shared" si="0"/>
        <v>5829.0573156936662</v>
      </c>
      <c r="E28" s="11">
        <v>105841537.67778037</v>
      </c>
      <c r="F28" s="11">
        <v>6696782</v>
      </c>
      <c r="G28" s="11">
        <f t="shared" si="1"/>
        <v>15804.835468405628</v>
      </c>
      <c r="H28" s="11">
        <f t="shared" si="2"/>
        <v>201048626.67778039</v>
      </c>
      <c r="I28" s="11">
        <f t="shared" si="2"/>
        <v>23029970</v>
      </c>
      <c r="J28" s="11">
        <f t="shared" si="3"/>
        <v>8729.8692389864336</v>
      </c>
      <c r="K28" s="12">
        <v>0.49556141472024989</v>
      </c>
      <c r="L28" s="2"/>
    </row>
    <row r="29" spans="1:12" x14ac:dyDescent="0.25">
      <c r="A29" s="10">
        <v>2001</v>
      </c>
      <c r="B29" s="11">
        <v>110191962.00000001</v>
      </c>
      <c r="C29" s="11">
        <v>17083521</v>
      </c>
      <c r="D29" s="11">
        <f t="shared" si="0"/>
        <v>6450.190332543275</v>
      </c>
      <c r="E29" s="11">
        <v>108829763.8833892</v>
      </c>
      <c r="F29" s="11">
        <v>6890577</v>
      </c>
      <c r="G29" s="11">
        <f t="shared" si="1"/>
        <v>15793.998656917876</v>
      </c>
      <c r="H29" s="11">
        <f t="shared" si="2"/>
        <v>219021725.88338923</v>
      </c>
      <c r="I29" s="11">
        <f t="shared" si="2"/>
        <v>23974098</v>
      </c>
      <c r="J29" s="11">
        <f t="shared" si="3"/>
        <v>9135.765019538554</v>
      </c>
      <c r="K29" s="12">
        <v>0.50316537941485651</v>
      </c>
      <c r="L29" s="2"/>
    </row>
    <row r="30" spans="1:12" x14ac:dyDescent="0.25">
      <c r="A30" s="10">
        <v>2002</v>
      </c>
      <c r="B30" s="11">
        <v>122114795</v>
      </c>
      <c r="C30" s="11">
        <v>18517916</v>
      </c>
      <c r="D30" s="11">
        <f t="shared" si="0"/>
        <v>6594.4134858371754</v>
      </c>
      <c r="E30" s="11">
        <v>110405656.97246112</v>
      </c>
      <c r="F30" s="11">
        <v>6149271</v>
      </c>
      <c r="G30" s="11">
        <f t="shared" si="1"/>
        <v>17954.267582687626</v>
      </c>
      <c r="H30" s="11">
        <f t="shared" si="2"/>
        <v>232520451.9724611</v>
      </c>
      <c r="I30" s="11">
        <f t="shared" si="2"/>
        <v>24667187</v>
      </c>
      <c r="J30" s="11">
        <f t="shared" si="3"/>
        <v>9426.3059655915004</v>
      </c>
      <c r="K30" s="12">
        <v>0.50185654828489945</v>
      </c>
      <c r="L30" s="2"/>
    </row>
    <row r="31" spans="1:12" x14ac:dyDescent="0.25">
      <c r="A31" s="10">
        <v>2003</v>
      </c>
      <c r="B31" s="11">
        <v>130468779.00000001</v>
      </c>
      <c r="C31" s="11">
        <v>19653215</v>
      </c>
      <c r="D31" s="11">
        <f t="shared" si="0"/>
        <v>6638.5463650603742</v>
      </c>
      <c r="E31" s="11">
        <v>108566889.74950299</v>
      </c>
      <c r="F31" s="11">
        <v>6000441</v>
      </c>
      <c r="G31" s="11">
        <f t="shared" si="1"/>
        <v>18093.151778261465</v>
      </c>
      <c r="H31" s="11">
        <f t="shared" si="2"/>
        <v>239035668.74950302</v>
      </c>
      <c r="I31" s="11">
        <f t="shared" si="2"/>
        <v>25653656</v>
      </c>
      <c r="J31" s="11">
        <f t="shared" si="3"/>
        <v>9317.8012814042195</v>
      </c>
      <c r="K31" s="12">
        <v>0.46726431752918218</v>
      </c>
      <c r="L31" s="2"/>
    </row>
    <row r="32" spans="1:12" x14ac:dyDescent="0.25">
      <c r="A32" s="10">
        <v>2004</v>
      </c>
      <c r="B32" s="11">
        <v>139114549</v>
      </c>
      <c r="C32" s="11">
        <v>19830281</v>
      </c>
      <c r="D32" s="11">
        <f t="shared" si="0"/>
        <v>7015.2585835773079</v>
      </c>
      <c r="E32" s="11">
        <v>104281850.077134</v>
      </c>
      <c r="F32" s="11">
        <v>5368376</v>
      </c>
      <c r="G32" s="11">
        <f t="shared" si="1"/>
        <v>19425.213524003164</v>
      </c>
      <c r="H32" s="11">
        <f t="shared" si="2"/>
        <v>243396399.07713401</v>
      </c>
      <c r="I32" s="11">
        <f t="shared" si="2"/>
        <v>25198657</v>
      </c>
      <c r="J32" s="11">
        <f t="shared" si="3"/>
        <v>9659.1020337764039</v>
      </c>
      <c r="K32" s="12">
        <v>0.41674180899257879</v>
      </c>
      <c r="L32" s="2"/>
    </row>
    <row r="33" spans="1:12" x14ac:dyDescent="0.25">
      <c r="A33" s="10">
        <v>2005</v>
      </c>
      <c r="B33" s="11">
        <v>172775214</v>
      </c>
      <c r="C33" s="11">
        <v>23203662</v>
      </c>
      <c r="D33" s="11">
        <f t="shared" si="0"/>
        <v>7446.0321823339782</v>
      </c>
      <c r="E33" s="11">
        <v>123895436.261205</v>
      </c>
      <c r="F33" s="11">
        <v>5901939</v>
      </c>
      <c r="G33" s="11">
        <f t="shared" si="1"/>
        <v>20992.327481054108</v>
      </c>
      <c r="H33" s="11">
        <f t="shared" si="2"/>
        <v>296670650.26120502</v>
      </c>
      <c r="I33" s="11">
        <f t="shared" si="2"/>
        <v>29105601</v>
      </c>
      <c r="J33" s="11">
        <f t="shared" si="3"/>
        <v>10192.905834901159</v>
      </c>
      <c r="K33" s="12">
        <v>0.44545818226553435</v>
      </c>
      <c r="L33" s="2"/>
    </row>
    <row r="34" spans="1:12" x14ac:dyDescent="0.25">
      <c r="A34" s="10">
        <v>2006</v>
      </c>
      <c r="B34" s="11">
        <v>223220209</v>
      </c>
      <c r="C34" s="11">
        <v>28132954</v>
      </c>
      <c r="D34" s="11">
        <f t="shared" si="0"/>
        <v>7934.4746022760355</v>
      </c>
      <c r="E34" s="11">
        <v>140520561.62772399</v>
      </c>
      <c r="F34" s="11">
        <v>6713855</v>
      </c>
      <c r="G34" s="11">
        <f t="shared" si="1"/>
        <v>20929.936918167579</v>
      </c>
      <c r="H34" s="11">
        <f t="shared" si="2"/>
        <v>363740770.62772399</v>
      </c>
      <c r="I34" s="11">
        <f t="shared" si="2"/>
        <v>34846809</v>
      </c>
      <c r="J34" s="11">
        <f t="shared" si="3"/>
        <v>10438.2806077803</v>
      </c>
      <c r="K34" s="12">
        <v>0.47032788746979037</v>
      </c>
      <c r="L34" s="2"/>
    </row>
    <row r="35" spans="1:12" x14ac:dyDescent="0.25">
      <c r="A35" s="10">
        <v>2007</v>
      </c>
      <c r="B35" s="11">
        <v>279573116</v>
      </c>
      <c r="C35" s="11">
        <v>33484080</v>
      </c>
      <c r="D35" s="11">
        <f t="shared" si="0"/>
        <v>8349.4339996798481</v>
      </c>
      <c r="E35" s="11">
        <v>170270099.94305399</v>
      </c>
      <c r="F35" s="11">
        <v>7547209</v>
      </c>
      <c r="G35" s="11">
        <f t="shared" si="1"/>
        <v>22560.671096169986</v>
      </c>
      <c r="H35" s="11">
        <f t="shared" si="2"/>
        <v>449843215.94305396</v>
      </c>
      <c r="I35" s="11">
        <f t="shared" si="2"/>
        <v>41031289</v>
      </c>
      <c r="J35" s="11">
        <f t="shared" si="3"/>
        <v>10963.419061561872</v>
      </c>
      <c r="K35" s="12">
        <v>0.52752632595780247</v>
      </c>
      <c r="L35" s="2"/>
    </row>
    <row r="36" spans="1:12" x14ac:dyDescent="0.25">
      <c r="A36" s="10">
        <v>2008</v>
      </c>
      <c r="B36" s="11">
        <v>344298450</v>
      </c>
      <c r="C36" s="11">
        <v>38013471</v>
      </c>
      <c r="D36" s="11">
        <v>9057.2747224266896</v>
      </c>
      <c r="E36" s="11">
        <v>194369270.24468103</v>
      </c>
      <c r="F36" s="11">
        <v>8196399</v>
      </c>
      <c r="G36" s="11">
        <v>23713.98345110835</v>
      </c>
      <c r="H36" s="11">
        <v>538667720.244681</v>
      </c>
      <c r="I36" s="11">
        <v>46209870</v>
      </c>
      <c r="J36" s="11">
        <v>11656.984108474684</v>
      </c>
      <c r="K36" s="12">
        <v>0.57415901527872637</v>
      </c>
      <c r="L36" s="2"/>
    </row>
    <row r="37" spans="1:12" x14ac:dyDescent="0.25">
      <c r="A37" s="10">
        <v>2009</v>
      </c>
      <c r="B37" s="11">
        <v>433349881.73243082</v>
      </c>
      <c r="C37" s="11">
        <v>44829468.827574044</v>
      </c>
      <c r="D37" s="11">
        <v>9666.6298545541249</v>
      </c>
      <c r="E37" s="11">
        <v>212376293.52794099</v>
      </c>
      <c r="F37" s="11">
        <v>8440805</v>
      </c>
      <c r="G37" s="11">
        <v>25160.668150483394</v>
      </c>
      <c r="H37" s="11">
        <v>645726175.2603718</v>
      </c>
      <c r="I37" s="11">
        <v>53270273.827574044</v>
      </c>
      <c r="J37" s="11">
        <v>12121.698066551473</v>
      </c>
      <c r="K37" s="12">
        <v>0.67036128897243263</v>
      </c>
      <c r="L37" s="2"/>
    </row>
    <row r="38" spans="1:12" x14ac:dyDescent="0.25">
      <c r="A38" s="10">
        <v>2010</v>
      </c>
      <c r="B38" s="11">
        <v>444612041</v>
      </c>
      <c r="C38" s="11">
        <v>41976875</v>
      </c>
      <c r="D38" s="11">
        <v>10591.832788886739</v>
      </c>
      <c r="E38" s="11">
        <v>236621960.80364799</v>
      </c>
      <c r="F38" s="11">
        <v>8932797</v>
      </c>
      <c r="G38" s="11">
        <v>26489.123261577311</v>
      </c>
      <c r="H38" s="11">
        <v>681234001.80364799</v>
      </c>
      <c r="I38" s="11">
        <v>50909672</v>
      </c>
      <c r="J38" s="11">
        <v>13381.229441109892</v>
      </c>
      <c r="K38" s="12">
        <v>0.61433187803852685</v>
      </c>
      <c r="L38" s="2"/>
    </row>
    <row r="39" spans="1:12" x14ac:dyDescent="0.25">
      <c r="A39" s="10">
        <v>2011</v>
      </c>
      <c r="B39" s="11">
        <v>460257348.31199998</v>
      </c>
      <c r="C39" s="11">
        <v>41431922</v>
      </c>
      <c r="D39" s="11">
        <v>11108.761700989879</v>
      </c>
      <c r="E39" s="11">
        <v>249887981.10687</v>
      </c>
      <c r="F39" s="11">
        <v>8831870</v>
      </c>
      <c r="G39" s="11">
        <v>28293.892585247519</v>
      </c>
      <c r="H39" s="11">
        <v>710145329.41886997</v>
      </c>
      <c r="I39" s="11">
        <v>50263792</v>
      </c>
      <c r="J39" s="11">
        <v>14128.367581555924</v>
      </c>
      <c r="K39" s="12">
        <v>0.58532910199430177</v>
      </c>
      <c r="L39" s="2"/>
    </row>
    <row r="40" spans="1:12" x14ac:dyDescent="0.25">
      <c r="A40" s="10">
        <v>2012</v>
      </c>
      <c r="B40" s="11">
        <v>521488771.53900003</v>
      </c>
      <c r="C40" s="11">
        <v>45089786</v>
      </c>
      <c r="D40" s="11">
        <v>11565.563241728405</v>
      </c>
      <c r="E40" s="11">
        <v>282594096.29383701</v>
      </c>
      <c r="F40" s="11">
        <v>9922444</v>
      </c>
      <c r="G40" s="11">
        <v>28480.291377188627</v>
      </c>
      <c r="H40" s="11">
        <v>804082867.8328371</v>
      </c>
      <c r="I40" s="11">
        <v>55012230</v>
      </c>
      <c r="J40" s="11">
        <v>14616.438341671246</v>
      </c>
      <c r="K40" s="12">
        <v>0.62066145645187665</v>
      </c>
      <c r="L40" s="2"/>
    </row>
    <row r="41" spans="1:12" x14ac:dyDescent="0.25">
      <c r="A41" s="10">
        <v>2013</v>
      </c>
      <c r="B41" s="11">
        <v>555163152.97099996</v>
      </c>
      <c r="C41" s="11">
        <v>46203726</v>
      </c>
      <c r="D41" s="11">
        <v>12015.549416317637</v>
      </c>
      <c r="E41" s="11">
        <v>333624052.418437</v>
      </c>
      <c r="F41" s="11">
        <v>10102596</v>
      </c>
      <c r="G41" s="11">
        <v>33023.596352703498</v>
      </c>
      <c r="H41" s="11">
        <v>888787205.38943696</v>
      </c>
      <c r="I41" s="11">
        <v>56306322</v>
      </c>
      <c r="J41" s="11">
        <v>15784.856368161234</v>
      </c>
      <c r="K41" s="12">
        <v>0.64786606254383805</v>
      </c>
      <c r="L41" s="2"/>
    </row>
    <row r="42" spans="1:12" x14ac:dyDescent="0.25">
      <c r="A42" s="10">
        <v>2014</v>
      </c>
      <c r="B42" s="11">
        <v>653808416.55500007</v>
      </c>
      <c r="C42" s="11">
        <v>49074318</v>
      </c>
      <c r="D42" s="11">
        <f>IFERROR(B42*1000/C42,"n/d")</f>
        <v>13322.822266322684</v>
      </c>
      <c r="E42" s="11">
        <f>398654.409693951*1000</f>
        <v>398654409.69395101</v>
      </c>
      <c r="F42" s="11">
        <f>12033.526*1000</f>
        <v>12033526</v>
      </c>
      <c r="G42" s="11">
        <f>E42*1000/F42</f>
        <v>33128.644895432226</v>
      </c>
      <c r="H42" s="11">
        <f>B42+E42</f>
        <v>1052462826.2489511</v>
      </c>
      <c r="I42" s="11">
        <f>C42+F42</f>
        <v>61107844</v>
      </c>
      <c r="J42" s="11">
        <f>H42*1000/I42</f>
        <v>17223.039750002488</v>
      </c>
      <c r="K42" s="12">
        <v>0.71607268697866</v>
      </c>
      <c r="L42" s="2"/>
    </row>
    <row r="43" spans="1:12" x14ac:dyDescent="0.25">
      <c r="A43" s="10">
        <v>2015</v>
      </c>
      <c r="B43" s="11" t="s">
        <v>23</v>
      </c>
      <c r="C43" s="11" t="s">
        <v>23</v>
      </c>
      <c r="D43" s="11" t="str">
        <f>IFERROR(B43*1000/C43,"n/d")</f>
        <v>n/d</v>
      </c>
      <c r="E43" s="11">
        <v>420101986.50571436</v>
      </c>
      <c r="F43" s="11">
        <v>12310568</v>
      </c>
      <c r="G43" s="11">
        <f>E43*1000/F43</f>
        <v>34125.31302420119</v>
      </c>
      <c r="H43" s="11" t="str">
        <f>IFERROR(E43+B43,"n/d")</f>
        <v>n/d</v>
      </c>
      <c r="I43" s="11" t="str">
        <f>IFERROR(F43+C43,"n/d")</f>
        <v>n/d</v>
      </c>
      <c r="J43" s="11" t="str">
        <f>IFERROR(H43*1000/I43,"n/d")</f>
        <v>n/d</v>
      </c>
      <c r="K43" s="12" t="s">
        <v>23</v>
      </c>
      <c r="L43" s="2"/>
    </row>
    <row r="44" spans="1:12" x14ac:dyDescent="0.25">
      <c r="A44" s="10"/>
      <c r="B44" s="27"/>
      <c r="C44" s="19"/>
      <c r="D44" s="11"/>
      <c r="E44" s="11"/>
      <c r="F44" s="11"/>
      <c r="G44" s="11"/>
      <c r="H44" s="11"/>
      <c r="I44" s="11"/>
      <c r="J44" s="11"/>
      <c r="K44" s="12"/>
      <c r="L44" s="2"/>
    </row>
    <row r="45" spans="1:12" x14ac:dyDescent="0.25">
      <c r="A45" s="3"/>
      <c r="B45" s="20"/>
      <c r="C45" s="13"/>
      <c r="D45" s="13"/>
      <c r="E45" s="14"/>
      <c r="F45" s="11"/>
      <c r="G45" s="14"/>
      <c r="H45" s="13"/>
      <c r="I45" s="13"/>
      <c r="J45" s="13"/>
      <c r="K45" s="15"/>
      <c r="L45" s="2"/>
    </row>
    <row r="46" spans="1:12" x14ac:dyDescent="0.25">
      <c r="A46" s="16" t="s">
        <v>18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"/>
    </row>
    <row r="47" spans="1:12" x14ac:dyDescent="0.25">
      <c r="A47" s="17" t="s">
        <v>19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"/>
    </row>
    <row r="48" spans="1:12" x14ac:dyDescent="0.25">
      <c r="A48" s="17" t="s">
        <v>24</v>
      </c>
      <c r="B48" s="17" t="s">
        <v>25</v>
      </c>
      <c r="C48" s="17"/>
      <c r="D48" s="17"/>
      <c r="E48" s="17"/>
      <c r="F48" s="17"/>
      <c r="G48" s="17"/>
      <c r="H48" s="17"/>
      <c r="I48" s="17"/>
      <c r="J48" s="17"/>
      <c r="K48" s="17"/>
      <c r="L48" s="2"/>
    </row>
    <row r="49" spans="1:12" x14ac:dyDescent="0.25">
      <c r="A49" s="18" t="s">
        <v>20</v>
      </c>
      <c r="B49" s="17" t="s">
        <v>21</v>
      </c>
      <c r="C49" s="17"/>
      <c r="D49" s="17"/>
      <c r="E49" s="17"/>
      <c r="F49" s="17"/>
      <c r="G49" s="17"/>
      <c r="H49" s="17"/>
      <c r="I49" s="17"/>
      <c r="J49" s="17"/>
      <c r="K49" s="17"/>
      <c r="L49" s="2"/>
    </row>
    <row r="50" spans="1:12" x14ac:dyDescent="0.25">
      <c r="A50" s="18"/>
      <c r="B50" s="17" t="s">
        <v>22</v>
      </c>
      <c r="C50" s="17"/>
      <c r="D50" s="17"/>
      <c r="E50" s="17"/>
      <c r="F50" s="17"/>
      <c r="G50" s="17"/>
      <c r="H50" s="17"/>
      <c r="I50" s="17"/>
      <c r="J50" s="17"/>
      <c r="K50" s="17"/>
      <c r="L50" s="2"/>
    </row>
    <row r="51" spans="1:12" x14ac:dyDescent="0.25">
      <c r="A51" s="26" t="s">
        <v>26</v>
      </c>
      <c r="B51" s="6"/>
      <c r="C51" s="6"/>
      <c r="D51" s="6"/>
      <c r="E51" s="6"/>
      <c r="F51" s="4"/>
      <c r="G51" s="4"/>
      <c r="H51" s="4"/>
      <c r="I51" s="4"/>
      <c r="J51" s="4"/>
      <c r="K51" s="4"/>
      <c r="L51" s="2"/>
    </row>
    <row r="52" spans="1:12" x14ac:dyDescent="0.25">
      <c r="A52" s="26" t="s">
        <v>28</v>
      </c>
      <c r="B52" s="28" t="s">
        <v>29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2" x14ac:dyDescent="0.25">
      <c r="A53" s="26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1:12" x14ac:dyDescent="0.25">
      <c r="A54" s="26" t="s">
        <v>27</v>
      </c>
      <c r="B54" s="6" t="s">
        <v>30</v>
      </c>
      <c r="C54" s="6"/>
      <c r="D54" s="6"/>
      <c r="E54" s="6"/>
      <c r="F54" s="6"/>
      <c r="G54" s="6"/>
      <c r="H54" s="6"/>
      <c r="I54" s="6"/>
      <c r="J54" s="6"/>
      <c r="K54" s="6"/>
      <c r="L54" s="6"/>
    </row>
  </sheetData>
  <mergeCells count="7">
    <mergeCell ref="B52:L53"/>
    <mergeCell ref="A1:K1"/>
    <mergeCell ref="A4:A7"/>
    <mergeCell ref="B4:D4"/>
    <mergeCell ref="E4:G4"/>
    <mergeCell ref="H4:K4"/>
    <mergeCell ref="A2:K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2017-01-13T14:19:18Z</dcterms:modified>
</cp:coreProperties>
</file>